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/>
  <bookViews>
    <workbookView xWindow="0" yWindow="0" windowWidth="20490" windowHeight="7755" firstSheet="1" activeTab="1"/>
  </bookViews>
  <sheets>
    <sheet name="Lista" sheetId="1" state="hidden" r:id="rId1"/>
    <sheet name="Godišnji" sheetId="2" r:id="rId2"/>
    <sheet name="Kvartalni" sheetId="3" r:id="rId3"/>
    <sheet name="Mjesecni" sheetId="4" r:id="rId4"/>
  </sheets>
  <externalReferences>
    <externalReference r:id="rId5"/>
  </externalReferences>
  <definedNames>
    <definedName name="_xlnm._FilterDatabase" localSheetId="1" hidden="1">Godišnji!$A$6:$X$32</definedName>
    <definedName name="_xlnm._FilterDatabase" localSheetId="2" hidden="1">Kvartalni!$A$7:$U$33</definedName>
    <definedName name="_xlnm._FilterDatabase" localSheetId="3" hidden="1">Mjesecni!$A$7:$L$33</definedName>
    <definedName name="Lista">[1]Lista!$A$1:$A$38</definedName>
    <definedName name="OrgKod">Lista!$A$2:$A$37</definedName>
    <definedName name="_xlnm.Print_Area" localSheetId="1">Godišnji!$A$1:$X$932</definedName>
    <definedName name="_xlnm.Print_Area" localSheetId="3">Mjesecni!$A$1:$L$933</definedName>
    <definedName name="SKUPŠTINA_ŽUPANIJE_POSAVSKE" localSheetId="2">Kvartalni!$A$12:$U$33</definedName>
    <definedName name="SKUPŠTINA_ŽUPANIJE_POSAVSKE" localSheetId="3">Mjesecni!$A$12:$L$33</definedName>
    <definedName name="SKUPŠTINA_ŽUPANIJE_POSAVSKE">Godišnji!$A$11:$X$32</definedName>
    <definedName name="STRUČNA_SLUŽBA_SKUPŠTINE" localSheetId="2">Kvartalni!$A$35:$U$56</definedName>
    <definedName name="STRUČNA_SLUŽBA_SKUPŠTINE" localSheetId="3">Mjesecni!$A$35:$L$56</definedName>
    <definedName name="STRUČNA_SLUŽBA_SKUPŠTINE">Godišnji!$A$34:$X$55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5" i="4"/>
  <c r="J835"/>
  <c r="L837"/>
  <c r="H837"/>
  <c r="G837"/>
  <c r="K413"/>
  <c r="J413"/>
  <c r="H416"/>
  <c r="H415"/>
  <c r="G416"/>
  <c r="G415"/>
  <c r="L415"/>
  <c r="I415"/>
  <c r="L416"/>
  <c r="G65"/>
  <c r="L91"/>
  <c r="H91"/>
  <c r="G91"/>
  <c r="I91" s="1"/>
  <c r="Q835" i="3"/>
  <c r="P835"/>
  <c r="N835"/>
  <c r="M835"/>
  <c r="K835"/>
  <c r="J835"/>
  <c r="T837"/>
  <c r="S837"/>
  <c r="R837"/>
  <c r="O837"/>
  <c r="L837"/>
  <c r="H837"/>
  <c r="G837"/>
  <c r="T415"/>
  <c r="S415"/>
  <c r="R415"/>
  <c r="O415"/>
  <c r="L415"/>
  <c r="G415"/>
  <c r="I415" s="1"/>
  <c r="T416"/>
  <c r="S416"/>
  <c r="R416"/>
  <c r="O416"/>
  <c r="L416"/>
  <c r="G416"/>
  <c r="I416" s="1"/>
  <c r="G438" i="2"/>
  <c r="T91" i="3"/>
  <c r="S91"/>
  <c r="R91"/>
  <c r="O91"/>
  <c r="L91"/>
  <c r="G91"/>
  <c r="I91" s="1"/>
  <c r="T834" i="2"/>
  <c r="S834"/>
  <c r="Q834"/>
  <c r="P834"/>
  <c r="N834"/>
  <c r="M834"/>
  <c r="K834"/>
  <c r="J834"/>
  <c r="H834"/>
  <c r="G834"/>
  <c r="W836"/>
  <c r="V836"/>
  <c r="U836"/>
  <c r="R836"/>
  <c r="O836"/>
  <c r="L836"/>
  <c r="I836"/>
  <c r="G496"/>
  <c r="T412"/>
  <c r="S412"/>
  <c r="Q412"/>
  <c r="P412"/>
  <c r="N412"/>
  <c r="M412"/>
  <c r="K412"/>
  <c r="J412"/>
  <c r="H412"/>
  <c r="G412"/>
  <c r="W414"/>
  <c r="V414"/>
  <c r="U414"/>
  <c r="R414"/>
  <c r="O414"/>
  <c r="L414"/>
  <c r="I414"/>
  <c r="W415"/>
  <c r="V415"/>
  <c r="U415"/>
  <c r="R415"/>
  <c r="O415"/>
  <c r="L415"/>
  <c r="I415"/>
  <c r="W90"/>
  <c r="V90"/>
  <c r="U90"/>
  <c r="R90"/>
  <c r="O90"/>
  <c r="L90"/>
  <c r="I90"/>
  <c r="F1" i="4"/>
  <c r="T7" i="3"/>
  <c r="A1"/>
  <c r="H98"/>
  <c r="G80"/>
  <c r="G66"/>
  <c r="I837" l="1"/>
  <c r="I837" i="4"/>
  <c r="I416"/>
  <c r="U837" i="3"/>
  <c r="U415"/>
  <c r="U416"/>
  <c r="U91"/>
  <c r="X836" i="2"/>
  <c r="Y836"/>
  <c r="X414"/>
  <c r="Y414"/>
  <c r="X415"/>
  <c r="Y415"/>
  <c r="X90"/>
  <c r="Y90"/>
  <c r="K406" i="4"/>
  <c r="J406"/>
  <c r="Q406" i="3"/>
  <c r="P406"/>
  <c r="N406"/>
  <c r="M406"/>
  <c r="K406"/>
  <c r="J406"/>
  <c r="H406"/>
  <c r="K95" i="4"/>
  <c r="J95"/>
  <c r="L98"/>
  <c r="H98"/>
  <c r="G98"/>
  <c r="Q95" i="3"/>
  <c r="P95"/>
  <c r="N95"/>
  <c r="M95"/>
  <c r="K95"/>
  <c r="J95"/>
  <c r="H95"/>
  <c r="T98"/>
  <c r="S98"/>
  <c r="R98"/>
  <c r="O98"/>
  <c r="L98"/>
  <c r="G98"/>
  <c r="I98" s="1"/>
  <c r="I98" i="4" l="1"/>
  <c r="U98" i="3"/>
  <c r="L102" i="2"/>
  <c r="T94"/>
  <c r="S94"/>
  <c r="Q94"/>
  <c r="P94"/>
  <c r="N94"/>
  <c r="M94"/>
  <c r="K94"/>
  <c r="J94"/>
  <c r="H94"/>
  <c r="G94"/>
  <c r="W97"/>
  <c r="V97"/>
  <c r="U97"/>
  <c r="R97"/>
  <c r="O97"/>
  <c r="L97"/>
  <c r="I97"/>
  <c r="X97" l="1"/>
  <c r="Y97"/>
  <c r="T405" l="1"/>
  <c r="S405"/>
  <c r="Q405"/>
  <c r="P405"/>
  <c r="N405"/>
  <c r="M405"/>
  <c r="K405"/>
  <c r="J405"/>
  <c r="H405"/>
  <c r="G405"/>
  <c r="I151"/>
  <c r="H932" i="4"/>
  <c r="G932"/>
  <c r="H931"/>
  <c r="G931"/>
  <c r="H929"/>
  <c r="G929"/>
  <c r="H928"/>
  <c r="G928"/>
  <c r="H927"/>
  <c r="G927"/>
  <c r="H926"/>
  <c r="G926"/>
  <c r="H925"/>
  <c r="G925"/>
  <c r="H924"/>
  <c r="G924"/>
  <c r="H923"/>
  <c r="G923"/>
  <c r="H922"/>
  <c r="G922"/>
  <c r="H921"/>
  <c r="G921"/>
  <c r="H920"/>
  <c r="G920"/>
  <c r="H918"/>
  <c r="G918"/>
  <c r="H916"/>
  <c r="G916"/>
  <c r="H915"/>
  <c r="G915"/>
  <c r="H914"/>
  <c r="G914"/>
  <c r="H909"/>
  <c r="G909"/>
  <c r="H908"/>
  <c r="G908"/>
  <c r="H906"/>
  <c r="G906"/>
  <c r="H905"/>
  <c r="G905"/>
  <c r="H904"/>
  <c r="G904"/>
  <c r="H903"/>
  <c r="G903"/>
  <c r="H902"/>
  <c r="G902"/>
  <c r="H901"/>
  <c r="G901"/>
  <c r="H900"/>
  <c r="G900"/>
  <c r="H899"/>
  <c r="G899"/>
  <c r="H898"/>
  <c r="G898"/>
  <c r="H897"/>
  <c r="G897"/>
  <c r="H895"/>
  <c r="G895"/>
  <c r="H893"/>
  <c r="G893"/>
  <c r="H892"/>
  <c r="G892"/>
  <c r="H891"/>
  <c r="G891"/>
  <c r="H886"/>
  <c r="G886"/>
  <c r="H885"/>
  <c r="G885"/>
  <c r="H883"/>
  <c r="G883"/>
  <c r="H882"/>
  <c r="G882"/>
  <c r="H881"/>
  <c r="G881"/>
  <c r="H880"/>
  <c r="G880"/>
  <c r="H879"/>
  <c r="G879"/>
  <c r="H878"/>
  <c r="G878"/>
  <c r="H877"/>
  <c r="G877"/>
  <c r="H876"/>
  <c r="G876"/>
  <c r="H875"/>
  <c r="G875"/>
  <c r="H874"/>
  <c r="G874"/>
  <c r="H872"/>
  <c r="G872"/>
  <c r="H870"/>
  <c r="G870"/>
  <c r="H869"/>
  <c r="G869"/>
  <c r="H868"/>
  <c r="G868"/>
  <c r="H863"/>
  <c r="G863"/>
  <c r="H862"/>
  <c r="G862"/>
  <c r="H860"/>
  <c r="G860"/>
  <c r="H859"/>
  <c r="G859"/>
  <c r="H858"/>
  <c r="G858"/>
  <c r="H857"/>
  <c r="G857"/>
  <c r="H856"/>
  <c r="G856"/>
  <c r="H855"/>
  <c r="G855"/>
  <c r="H854"/>
  <c r="G854"/>
  <c r="H853"/>
  <c r="G853"/>
  <c r="H852"/>
  <c r="G852"/>
  <c r="H851"/>
  <c r="G851"/>
  <c r="H849"/>
  <c r="G849"/>
  <c r="H847"/>
  <c r="G847"/>
  <c r="H846"/>
  <c r="G846"/>
  <c r="H845"/>
  <c r="G845"/>
  <c r="H840"/>
  <c r="G840"/>
  <c r="H839"/>
  <c r="G839"/>
  <c r="H836"/>
  <c r="H835" s="1"/>
  <c r="G836"/>
  <c r="G835" s="1"/>
  <c r="H834"/>
  <c r="G834"/>
  <c r="H833"/>
  <c r="G833"/>
  <c r="H832"/>
  <c r="G832"/>
  <c r="H831"/>
  <c r="G831"/>
  <c r="H830"/>
  <c r="G830"/>
  <c r="H829"/>
  <c r="G829"/>
  <c r="H828"/>
  <c r="G828"/>
  <c r="H827"/>
  <c r="G827"/>
  <c r="H826"/>
  <c r="G826"/>
  <c r="H825"/>
  <c r="G825"/>
  <c r="H823"/>
  <c r="G823"/>
  <c r="H821"/>
  <c r="G821"/>
  <c r="H820"/>
  <c r="G820"/>
  <c r="H819"/>
  <c r="G819"/>
  <c r="H814"/>
  <c r="G814"/>
  <c r="H813"/>
  <c r="G813"/>
  <c r="H811"/>
  <c r="G811"/>
  <c r="H810"/>
  <c r="G810"/>
  <c r="H809"/>
  <c r="G809"/>
  <c r="H808"/>
  <c r="G808"/>
  <c r="H807"/>
  <c r="G807"/>
  <c r="H806"/>
  <c r="G806"/>
  <c r="H805"/>
  <c r="G805"/>
  <c r="H804"/>
  <c r="G804"/>
  <c r="H803"/>
  <c r="G803"/>
  <c r="H802"/>
  <c r="G802"/>
  <c r="H800"/>
  <c r="G800"/>
  <c r="H798"/>
  <c r="G798"/>
  <c r="H797"/>
  <c r="G797"/>
  <c r="H796"/>
  <c r="G796"/>
  <c r="H791"/>
  <c r="G791"/>
  <c r="H790"/>
  <c r="G790"/>
  <c r="H788"/>
  <c r="G788"/>
  <c r="H786"/>
  <c r="G786"/>
  <c r="H785"/>
  <c r="G785"/>
  <c r="H784"/>
  <c r="G784"/>
  <c r="H783"/>
  <c r="G783"/>
  <c r="H782"/>
  <c r="G782"/>
  <c r="H781"/>
  <c r="G781"/>
  <c r="H780"/>
  <c r="G780"/>
  <c r="H779"/>
  <c r="G779"/>
  <c r="H778"/>
  <c r="G778"/>
  <c r="H777"/>
  <c r="G777"/>
  <c r="H775"/>
  <c r="G775"/>
  <c r="H773"/>
  <c r="G773"/>
  <c r="H772"/>
  <c r="G772"/>
  <c r="H771"/>
  <c r="G771"/>
  <c r="H766"/>
  <c r="G766"/>
  <c r="H765"/>
  <c r="G765"/>
  <c r="H763"/>
  <c r="G763"/>
  <c r="H762"/>
  <c r="G762"/>
  <c r="H761"/>
  <c r="G761"/>
  <c r="H760"/>
  <c r="G760"/>
  <c r="H759"/>
  <c r="G759"/>
  <c r="H758"/>
  <c r="G758"/>
  <c r="H757"/>
  <c r="G757"/>
  <c r="H756"/>
  <c r="G756"/>
  <c r="H755"/>
  <c r="H754"/>
  <c r="G754"/>
  <c r="H752"/>
  <c r="G752"/>
  <c r="H750"/>
  <c r="G750"/>
  <c r="H749"/>
  <c r="G749"/>
  <c r="H748"/>
  <c r="G748"/>
  <c r="H743"/>
  <c r="G743"/>
  <c r="H742"/>
  <c r="G742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1"/>
  <c r="G731"/>
  <c r="H729"/>
  <c r="G729"/>
  <c r="H727"/>
  <c r="G727"/>
  <c r="H726"/>
  <c r="G726"/>
  <c r="H725"/>
  <c r="G725"/>
  <c r="H720"/>
  <c r="G720"/>
  <c r="H719"/>
  <c r="G719"/>
  <c r="H717"/>
  <c r="G717"/>
  <c r="H716"/>
  <c r="G716"/>
  <c r="H715"/>
  <c r="G715"/>
  <c r="H714"/>
  <c r="G714"/>
  <c r="H713"/>
  <c r="G713"/>
  <c r="H712"/>
  <c r="G712"/>
  <c r="H711"/>
  <c r="G711"/>
  <c r="H710"/>
  <c r="G710"/>
  <c r="H709"/>
  <c r="G709"/>
  <c r="H708"/>
  <c r="G708"/>
  <c r="H706"/>
  <c r="G706"/>
  <c r="H704"/>
  <c r="G704"/>
  <c r="H703"/>
  <c r="G703"/>
  <c r="H702"/>
  <c r="G702"/>
  <c r="H697"/>
  <c r="G697"/>
  <c r="H696"/>
  <c r="G696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3"/>
  <c r="G683"/>
  <c r="H681"/>
  <c r="G681"/>
  <c r="H680"/>
  <c r="G680"/>
  <c r="H679"/>
  <c r="G679"/>
  <c r="H674"/>
  <c r="G674"/>
  <c r="H673"/>
  <c r="G673"/>
  <c r="H671"/>
  <c r="G671"/>
  <c r="H670"/>
  <c r="G670"/>
  <c r="H669"/>
  <c r="G669"/>
  <c r="H668"/>
  <c r="G668"/>
  <c r="H667"/>
  <c r="G667"/>
  <c r="H666"/>
  <c r="G666"/>
  <c r="H665"/>
  <c r="G665"/>
  <c r="H664"/>
  <c r="G664"/>
  <c r="H663"/>
  <c r="G663"/>
  <c r="H662"/>
  <c r="G662"/>
  <c r="H660"/>
  <c r="G660"/>
  <c r="H658"/>
  <c r="G658"/>
  <c r="H657"/>
  <c r="G657"/>
  <c r="H656"/>
  <c r="G656"/>
  <c r="H651"/>
  <c r="G651"/>
  <c r="H650"/>
  <c r="G650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H639"/>
  <c r="G639"/>
  <c r="H637"/>
  <c r="G637"/>
  <c r="H635"/>
  <c r="G635"/>
  <c r="H634"/>
  <c r="G634"/>
  <c r="H633"/>
  <c r="G633"/>
  <c r="H628"/>
  <c r="G628"/>
  <c r="H627"/>
  <c r="G627"/>
  <c r="H625"/>
  <c r="G625"/>
  <c r="H624"/>
  <c r="G624"/>
  <c r="H623"/>
  <c r="G623"/>
  <c r="H622"/>
  <c r="G622"/>
  <c r="H621"/>
  <c r="G621"/>
  <c r="H620"/>
  <c r="G620"/>
  <c r="H619"/>
  <c r="G619"/>
  <c r="H618"/>
  <c r="G618"/>
  <c r="H617"/>
  <c r="G617"/>
  <c r="H616"/>
  <c r="G616"/>
  <c r="H614"/>
  <c r="G614"/>
  <c r="H612"/>
  <c r="G612"/>
  <c r="H611"/>
  <c r="G611"/>
  <c r="H610"/>
  <c r="G610"/>
  <c r="H605"/>
  <c r="G605"/>
  <c r="H604"/>
  <c r="G604"/>
  <c r="H602"/>
  <c r="G602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1"/>
  <c r="G591"/>
  <c r="H589"/>
  <c r="G589"/>
  <c r="H588"/>
  <c r="G588"/>
  <c r="H587"/>
  <c r="G587"/>
  <c r="H582"/>
  <c r="G582"/>
  <c r="H581"/>
  <c r="G581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8"/>
  <c r="G568"/>
  <c r="H566"/>
  <c r="G566"/>
  <c r="H565"/>
  <c r="G565"/>
  <c r="H564"/>
  <c r="G564"/>
  <c r="H559"/>
  <c r="G559"/>
  <c r="H558"/>
  <c r="G558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5"/>
  <c r="G545"/>
  <c r="H543"/>
  <c r="G543"/>
  <c r="H542"/>
  <c r="G542"/>
  <c r="H541"/>
  <c r="G541"/>
  <c r="H536"/>
  <c r="G536"/>
  <c r="H534"/>
  <c r="G534"/>
  <c r="H533"/>
  <c r="G533"/>
  <c r="H531"/>
  <c r="G531"/>
  <c r="H529"/>
  <c r="G529"/>
  <c r="H528"/>
  <c r="G528"/>
  <c r="H527"/>
  <c r="G527"/>
  <c r="H526"/>
  <c r="G526"/>
  <c r="H525"/>
  <c r="G525"/>
  <c r="H524"/>
  <c r="G524"/>
  <c r="H523"/>
  <c r="G523"/>
  <c r="H521"/>
  <c r="G521"/>
  <c r="H520"/>
  <c r="G520"/>
  <c r="H519"/>
  <c r="G519"/>
  <c r="H518"/>
  <c r="G518"/>
  <c r="H517"/>
  <c r="G517"/>
  <c r="H516"/>
  <c r="G516"/>
  <c r="H515"/>
  <c r="G515"/>
  <c r="H514"/>
  <c r="G514"/>
  <c r="H513"/>
  <c r="G513"/>
  <c r="H512"/>
  <c r="G512"/>
  <c r="H511"/>
  <c r="G511"/>
  <c r="H509"/>
  <c r="G509"/>
  <c r="H507"/>
  <c r="G507"/>
  <c r="H506"/>
  <c r="G506"/>
  <c r="H505"/>
  <c r="G505"/>
  <c r="H500"/>
  <c r="G500"/>
  <c r="H499"/>
  <c r="G499"/>
  <c r="H497"/>
  <c r="G497"/>
  <c r="H496"/>
  <c r="G496"/>
  <c r="H495"/>
  <c r="G495"/>
  <c r="H494"/>
  <c r="G494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1"/>
  <c r="G481"/>
  <c r="H479"/>
  <c r="G479"/>
  <c r="H478"/>
  <c r="G478"/>
  <c r="H477"/>
  <c r="G477"/>
  <c r="H472"/>
  <c r="G472"/>
  <c r="H471"/>
  <c r="G471"/>
  <c r="H470"/>
  <c r="G470"/>
  <c r="H468"/>
  <c r="G468"/>
  <c r="H467"/>
  <c r="G467"/>
  <c r="H465"/>
  <c r="G465"/>
  <c r="H464"/>
  <c r="G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3"/>
  <c r="G453"/>
  <c r="H451"/>
  <c r="G451"/>
  <c r="H450"/>
  <c r="G450"/>
  <c r="H449"/>
  <c r="G449"/>
  <c r="H444"/>
  <c r="G444"/>
  <c r="H443"/>
  <c r="G443"/>
  <c r="H441"/>
  <c r="G441"/>
  <c r="H439"/>
  <c r="H438"/>
  <c r="G438"/>
  <c r="H436"/>
  <c r="G436"/>
  <c r="H435"/>
  <c r="G435"/>
  <c r="H434"/>
  <c r="G434"/>
  <c r="H433"/>
  <c r="G433"/>
  <c r="H432"/>
  <c r="G432"/>
  <c r="H431"/>
  <c r="G431"/>
  <c r="H430"/>
  <c r="G430"/>
  <c r="H429"/>
  <c r="G429"/>
  <c r="H428"/>
  <c r="G428"/>
  <c r="H427"/>
  <c r="G427"/>
  <c r="H425"/>
  <c r="G425"/>
  <c r="H423"/>
  <c r="G423"/>
  <c r="H422"/>
  <c r="G422"/>
  <c r="H421"/>
  <c r="G421"/>
  <c r="H414"/>
  <c r="H413" s="1"/>
  <c r="G414"/>
  <c r="G413" s="1"/>
  <c r="H412"/>
  <c r="G412"/>
  <c r="H411"/>
  <c r="G411"/>
  <c r="H409"/>
  <c r="G409"/>
  <c r="H408"/>
  <c r="G408"/>
  <c r="H407"/>
  <c r="H406" s="1"/>
  <c r="G407"/>
  <c r="G406" s="1"/>
  <c r="H405"/>
  <c r="G405"/>
  <c r="H404"/>
  <c r="G404"/>
  <c r="H403"/>
  <c r="G403"/>
  <c r="H401"/>
  <c r="G401"/>
  <c r="H400"/>
  <c r="G400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89"/>
  <c r="G389"/>
  <c r="H387"/>
  <c r="G387"/>
  <c r="H386"/>
  <c r="G386"/>
  <c r="H385"/>
  <c r="G385"/>
  <c r="H383"/>
  <c r="H382" s="1"/>
  <c r="G383"/>
  <c r="G382" s="1"/>
  <c r="H378"/>
  <c r="G378"/>
  <c r="H377"/>
  <c r="G377"/>
  <c r="H375"/>
  <c r="G375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2"/>
  <c r="G362"/>
  <c r="H360"/>
  <c r="G360"/>
  <c r="H359"/>
  <c r="G359"/>
  <c r="H358"/>
  <c r="G358"/>
  <c r="H353"/>
  <c r="G353"/>
  <c r="H352"/>
  <c r="G352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39"/>
  <c r="G339"/>
  <c r="H337"/>
  <c r="G337"/>
  <c r="H336"/>
  <c r="G336"/>
  <c r="H335"/>
  <c r="G335"/>
  <c r="H330"/>
  <c r="G330"/>
  <c r="H329"/>
  <c r="G329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6"/>
  <c r="G316"/>
  <c r="H314"/>
  <c r="G314"/>
  <c r="H313"/>
  <c r="G313"/>
  <c r="H312"/>
  <c r="G312"/>
  <c r="H307"/>
  <c r="G307"/>
  <c r="H306"/>
  <c r="G306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3"/>
  <c r="G293"/>
  <c r="H291"/>
  <c r="G291"/>
  <c r="H290"/>
  <c r="G290"/>
  <c r="H289"/>
  <c r="G289"/>
  <c r="H284"/>
  <c r="G284"/>
  <c r="H283"/>
  <c r="G283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0"/>
  <c r="G270"/>
  <c r="H268"/>
  <c r="G268"/>
  <c r="H267"/>
  <c r="G267"/>
  <c r="H266"/>
  <c r="G266"/>
  <c r="H261"/>
  <c r="G261"/>
  <c r="H260"/>
  <c r="G260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7"/>
  <c r="G247"/>
  <c r="H245"/>
  <c r="G245"/>
  <c r="H244"/>
  <c r="G244"/>
  <c r="H243"/>
  <c r="G243"/>
  <c r="H238"/>
  <c r="G238"/>
  <c r="H237"/>
  <c r="G237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4"/>
  <c r="G224"/>
  <c r="H222"/>
  <c r="G222"/>
  <c r="H221"/>
  <c r="G221"/>
  <c r="H220"/>
  <c r="G220"/>
  <c r="H215"/>
  <c r="G215"/>
  <c r="H214"/>
  <c r="G214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1"/>
  <c r="G201"/>
  <c r="H199"/>
  <c r="G199"/>
  <c r="H198"/>
  <c r="G198"/>
  <c r="H197"/>
  <c r="G197"/>
  <c r="H192"/>
  <c r="G192"/>
  <c r="H191"/>
  <c r="G191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8"/>
  <c r="G178"/>
  <c r="H176"/>
  <c r="G176"/>
  <c r="H175"/>
  <c r="G175"/>
  <c r="H174"/>
  <c r="G174"/>
  <c r="H169"/>
  <c r="G169"/>
  <c r="H168"/>
  <c r="G168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5"/>
  <c r="G155"/>
  <c r="H153"/>
  <c r="G153"/>
  <c r="H152"/>
  <c r="G152"/>
  <c r="H151"/>
  <c r="G151"/>
  <c r="H146"/>
  <c r="G146"/>
  <c r="H145"/>
  <c r="G145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2"/>
  <c r="G132"/>
  <c r="H130"/>
  <c r="G130"/>
  <c r="H129"/>
  <c r="G129"/>
  <c r="H128"/>
  <c r="G128"/>
  <c r="H123"/>
  <c r="G123"/>
  <c r="H122"/>
  <c r="G122"/>
  <c r="H120"/>
  <c r="G120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7"/>
  <c r="G107"/>
  <c r="G104"/>
  <c r="H104"/>
  <c r="G105"/>
  <c r="H105"/>
  <c r="H103"/>
  <c r="G103"/>
  <c r="H97"/>
  <c r="G97"/>
  <c r="H96"/>
  <c r="H95" s="1"/>
  <c r="G96"/>
  <c r="G95" s="1"/>
  <c r="H94"/>
  <c r="G94"/>
  <c r="H92"/>
  <c r="G92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8"/>
  <c r="G68"/>
  <c r="H66"/>
  <c r="G66"/>
  <c r="H65"/>
  <c r="H64"/>
  <c r="G64"/>
  <c r="H62"/>
  <c r="G62"/>
  <c r="H61"/>
  <c r="G61"/>
  <c r="H60"/>
  <c r="G60"/>
  <c r="H55"/>
  <c r="G55"/>
  <c r="H54"/>
  <c r="G54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1"/>
  <c r="G41"/>
  <c r="H39"/>
  <c r="G39"/>
  <c r="H38"/>
  <c r="G38"/>
  <c r="H37"/>
  <c r="G37"/>
  <c r="H32"/>
  <c r="G32"/>
  <c r="H31"/>
  <c r="G31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8"/>
  <c r="G18"/>
  <c r="H16"/>
  <c r="G16"/>
  <c r="H15"/>
  <c r="G15"/>
  <c r="H14"/>
  <c r="G14"/>
  <c r="K382"/>
  <c r="J382"/>
  <c r="L383"/>
  <c r="L382" s="1"/>
  <c r="L62"/>
  <c r="L61"/>
  <c r="L60"/>
  <c r="K59"/>
  <c r="J59"/>
  <c r="H932" i="3"/>
  <c r="G932"/>
  <c r="H931"/>
  <c r="G931"/>
  <c r="H929"/>
  <c r="G929"/>
  <c r="H928"/>
  <c r="G928"/>
  <c r="H927"/>
  <c r="G927"/>
  <c r="H926"/>
  <c r="G926"/>
  <c r="H925"/>
  <c r="G925"/>
  <c r="H924"/>
  <c r="G924"/>
  <c r="H923"/>
  <c r="G923"/>
  <c r="H922"/>
  <c r="G922"/>
  <c r="H921"/>
  <c r="G921"/>
  <c r="H920"/>
  <c r="G920"/>
  <c r="H918"/>
  <c r="G918"/>
  <c r="H916"/>
  <c r="G916"/>
  <c r="H915"/>
  <c r="G915"/>
  <c r="H914"/>
  <c r="G914"/>
  <c r="H909"/>
  <c r="G909"/>
  <c r="H908"/>
  <c r="G908"/>
  <c r="H906"/>
  <c r="G906"/>
  <c r="H905"/>
  <c r="G905"/>
  <c r="H904"/>
  <c r="G904"/>
  <c r="H903"/>
  <c r="G903"/>
  <c r="H902"/>
  <c r="G902"/>
  <c r="H901"/>
  <c r="G901"/>
  <c r="H900"/>
  <c r="G900"/>
  <c r="H899"/>
  <c r="G899"/>
  <c r="H898"/>
  <c r="G898"/>
  <c r="H897"/>
  <c r="G897"/>
  <c r="H895"/>
  <c r="G895"/>
  <c r="H893"/>
  <c r="G893"/>
  <c r="H892"/>
  <c r="G892"/>
  <c r="H891"/>
  <c r="G891"/>
  <c r="H886"/>
  <c r="G886"/>
  <c r="H885"/>
  <c r="G885"/>
  <c r="H883"/>
  <c r="G883"/>
  <c r="H882"/>
  <c r="G882"/>
  <c r="H881"/>
  <c r="G881"/>
  <c r="H880"/>
  <c r="G880"/>
  <c r="H879"/>
  <c r="G879"/>
  <c r="H878"/>
  <c r="G878"/>
  <c r="H877"/>
  <c r="G877"/>
  <c r="H876"/>
  <c r="G876"/>
  <c r="H875"/>
  <c r="G875"/>
  <c r="H874"/>
  <c r="G874"/>
  <c r="H872"/>
  <c r="G872"/>
  <c r="H870"/>
  <c r="G870"/>
  <c r="H869"/>
  <c r="G869"/>
  <c r="H868"/>
  <c r="G868"/>
  <c r="H863"/>
  <c r="G863"/>
  <c r="H862"/>
  <c r="G862"/>
  <c r="H860"/>
  <c r="G860"/>
  <c r="H859"/>
  <c r="G859"/>
  <c r="H858"/>
  <c r="G858"/>
  <c r="H857"/>
  <c r="G857"/>
  <c r="H856"/>
  <c r="G856"/>
  <c r="H855"/>
  <c r="G855"/>
  <c r="H854"/>
  <c r="G854"/>
  <c r="H853"/>
  <c r="G853"/>
  <c r="H852"/>
  <c r="G852"/>
  <c r="H851"/>
  <c r="G851"/>
  <c r="H849"/>
  <c r="G849"/>
  <c r="H847"/>
  <c r="G847"/>
  <c r="H846"/>
  <c r="G846"/>
  <c r="H845"/>
  <c r="G845"/>
  <c r="H840"/>
  <c r="G840"/>
  <c r="H839"/>
  <c r="G839"/>
  <c r="H836"/>
  <c r="H835" s="1"/>
  <c r="G836"/>
  <c r="G835" s="1"/>
  <c r="H834"/>
  <c r="G834"/>
  <c r="H833"/>
  <c r="G833"/>
  <c r="H832"/>
  <c r="G832"/>
  <c r="H831"/>
  <c r="G831"/>
  <c r="H830"/>
  <c r="G830"/>
  <c r="H829"/>
  <c r="G829"/>
  <c r="H828"/>
  <c r="G828"/>
  <c r="H827"/>
  <c r="G827"/>
  <c r="H826"/>
  <c r="G826"/>
  <c r="H825"/>
  <c r="G825"/>
  <c r="H823"/>
  <c r="G823"/>
  <c r="H821"/>
  <c r="G821"/>
  <c r="H820"/>
  <c r="G820"/>
  <c r="H819"/>
  <c r="G819"/>
  <c r="H814"/>
  <c r="G814"/>
  <c r="H813"/>
  <c r="G813"/>
  <c r="H811"/>
  <c r="G811"/>
  <c r="H810"/>
  <c r="G810"/>
  <c r="H809"/>
  <c r="G809"/>
  <c r="H808"/>
  <c r="G808"/>
  <c r="H807"/>
  <c r="G807"/>
  <c r="H806"/>
  <c r="G806"/>
  <c r="H805"/>
  <c r="G805"/>
  <c r="H804"/>
  <c r="G804"/>
  <c r="H803"/>
  <c r="G803"/>
  <c r="H802"/>
  <c r="G802"/>
  <c r="H800"/>
  <c r="G800"/>
  <c r="H798"/>
  <c r="G798"/>
  <c r="H797"/>
  <c r="G797"/>
  <c r="H796"/>
  <c r="G796"/>
  <c r="H791"/>
  <c r="G791"/>
  <c r="H790"/>
  <c r="G790"/>
  <c r="H788"/>
  <c r="G788"/>
  <c r="H786"/>
  <c r="G786"/>
  <c r="H785"/>
  <c r="G785"/>
  <c r="H784"/>
  <c r="G784"/>
  <c r="H783"/>
  <c r="G783"/>
  <c r="H782"/>
  <c r="G782"/>
  <c r="H781"/>
  <c r="G781"/>
  <c r="H780"/>
  <c r="G780"/>
  <c r="H779"/>
  <c r="G779"/>
  <c r="H778"/>
  <c r="G778"/>
  <c r="H777"/>
  <c r="G777"/>
  <c r="H775"/>
  <c r="G775"/>
  <c r="H773"/>
  <c r="G773"/>
  <c r="H772"/>
  <c r="G772"/>
  <c r="H771"/>
  <c r="G771"/>
  <c r="H766"/>
  <c r="G766"/>
  <c r="H765"/>
  <c r="G765"/>
  <c r="H763"/>
  <c r="G763"/>
  <c r="H762"/>
  <c r="G762"/>
  <c r="H761"/>
  <c r="G761"/>
  <c r="H760"/>
  <c r="G760"/>
  <c r="H759"/>
  <c r="G759"/>
  <c r="H758"/>
  <c r="G758"/>
  <c r="H757"/>
  <c r="G757"/>
  <c r="H756"/>
  <c r="G756"/>
  <c r="H755"/>
  <c r="G755"/>
  <c r="H754"/>
  <c r="G754"/>
  <c r="H752"/>
  <c r="G752"/>
  <c r="H750"/>
  <c r="G750"/>
  <c r="H749"/>
  <c r="G749"/>
  <c r="H748"/>
  <c r="G748"/>
  <c r="H743"/>
  <c r="G743"/>
  <c r="H742"/>
  <c r="G742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1"/>
  <c r="G731"/>
  <c r="H729"/>
  <c r="G729"/>
  <c r="H727"/>
  <c r="G727"/>
  <c r="H726"/>
  <c r="G726"/>
  <c r="H725"/>
  <c r="G725"/>
  <c r="H720"/>
  <c r="G720"/>
  <c r="H719"/>
  <c r="G719"/>
  <c r="H717"/>
  <c r="G717"/>
  <c r="H716"/>
  <c r="G716"/>
  <c r="H715"/>
  <c r="G715"/>
  <c r="H714"/>
  <c r="G714"/>
  <c r="H713"/>
  <c r="G713"/>
  <c r="H712"/>
  <c r="G712"/>
  <c r="H711"/>
  <c r="G711"/>
  <c r="H710"/>
  <c r="G710"/>
  <c r="H709"/>
  <c r="G709"/>
  <c r="H708"/>
  <c r="G708"/>
  <c r="H706"/>
  <c r="G706"/>
  <c r="H704"/>
  <c r="G704"/>
  <c r="H703"/>
  <c r="G703"/>
  <c r="H702"/>
  <c r="G702"/>
  <c r="H697"/>
  <c r="G697"/>
  <c r="H696"/>
  <c r="G696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3"/>
  <c r="G683"/>
  <c r="H681"/>
  <c r="G681"/>
  <c r="H680"/>
  <c r="G680"/>
  <c r="H679"/>
  <c r="G679"/>
  <c r="H674"/>
  <c r="G674"/>
  <c r="H673"/>
  <c r="G673"/>
  <c r="H671"/>
  <c r="G671"/>
  <c r="H670"/>
  <c r="G670"/>
  <c r="H669"/>
  <c r="G669"/>
  <c r="H668"/>
  <c r="G668"/>
  <c r="H667"/>
  <c r="G667"/>
  <c r="H666"/>
  <c r="G666"/>
  <c r="H665"/>
  <c r="G665"/>
  <c r="H664"/>
  <c r="G664"/>
  <c r="H663"/>
  <c r="G663"/>
  <c r="H662"/>
  <c r="G662"/>
  <c r="H660"/>
  <c r="G660"/>
  <c r="H658"/>
  <c r="G658"/>
  <c r="H657"/>
  <c r="G657"/>
  <c r="H656"/>
  <c r="G656"/>
  <c r="H651"/>
  <c r="G651"/>
  <c r="H650"/>
  <c r="G650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H639"/>
  <c r="G639"/>
  <c r="H637"/>
  <c r="G637"/>
  <c r="H635"/>
  <c r="G635"/>
  <c r="H634"/>
  <c r="G634"/>
  <c r="H633"/>
  <c r="G633"/>
  <c r="H628"/>
  <c r="G628"/>
  <c r="H627"/>
  <c r="G627"/>
  <c r="H625"/>
  <c r="G625"/>
  <c r="H624"/>
  <c r="G624"/>
  <c r="H623"/>
  <c r="G623"/>
  <c r="H622"/>
  <c r="G622"/>
  <c r="H621"/>
  <c r="G621"/>
  <c r="H620"/>
  <c r="G620"/>
  <c r="H619"/>
  <c r="G619"/>
  <c r="H618"/>
  <c r="G618"/>
  <c r="H617"/>
  <c r="G617"/>
  <c r="H616"/>
  <c r="G616"/>
  <c r="H614"/>
  <c r="G614"/>
  <c r="H612"/>
  <c r="G612"/>
  <c r="H611"/>
  <c r="G611"/>
  <c r="H610"/>
  <c r="G610"/>
  <c r="H605"/>
  <c r="G605"/>
  <c r="H604"/>
  <c r="G604"/>
  <c r="H602"/>
  <c r="G602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1"/>
  <c r="G591"/>
  <c r="H589"/>
  <c r="G589"/>
  <c r="H588"/>
  <c r="G588"/>
  <c r="H587"/>
  <c r="G587"/>
  <c r="H582"/>
  <c r="G582"/>
  <c r="H581"/>
  <c r="G581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8"/>
  <c r="G568"/>
  <c r="H566"/>
  <c r="G566"/>
  <c r="H565"/>
  <c r="G565"/>
  <c r="H564"/>
  <c r="G564"/>
  <c r="H559"/>
  <c r="G559"/>
  <c r="H558"/>
  <c r="G558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5"/>
  <c r="G545"/>
  <c r="H543"/>
  <c r="G543"/>
  <c r="H542"/>
  <c r="G542"/>
  <c r="H541"/>
  <c r="G541"/>
  <c r="G536"/>
  <c r="G534"/>
  <c r="G533"/>
  <c r="G531"/>
  <c r="G529"/>
  <c r="G528"/>
  <c r="G527"/>
  <c r="G526"/>
  <c r="G525"/>
  <c r="G524"/>
  <c r="G523"/>
  <c r="G521"/>
  <c r="G520"/>
  <c r="G519"/>
  <c r="G518"/>
  <c r="G517"/>
  <c r="G516"/>
  <c r="G515"/>
  <c r="G514"/>
  <c r="G513"/>
  <c r="G512"/>
  <c r="G511"/>
  <c r="G509"/>
  <c r="G507"/>
  <c r="G506"/>
  <c r="G505"/>
  <c r="H500"/>
  <c r="G500"/>
  <c r="H499"/>
  <c r="G499"/>
  <c r="H497"/>
  <c r="G497"/>
  <c r="H496"/>
  <c r="G496"/>
  <c r="H495"/>
  <c r="G495"/>
  <c r="H494"/>
  <c r="G494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1"/>
  <c r="G481"/>
  <c r="H479"/>
  <c r="G479"/>
  <c r="H478"/>
  <c r="G478"/>
  <c r="H477"/>
  <c r="G477"/>
  <c r="H472"/>
  <c r="H467"/>
  <c r="H462"/>
  <c r="G472"/>
  <c r="G471"/>
  <c r="G470"/>
  <c r="G468"/>
  <c r="G467"/>
  <c r="G465"/>
  <c r="G464"/>
  <c r="G463"/>
  <c r="G462"/>
  <c r="G461"/>
  <c r="G460"/>
  <c r="G459"/>
  <c r="G458"/>
  <c r="G457"/>
  <c r="G456"/>
  <c r="G455"/>
  <c r="G453"/>
  <c r="G451"/>
  <c r="G450"/>
  <c r="G449"/>
  <c r="H439"/>
  <c r="G444"/>
  <c r="G443"/>
  <c r="G441"/>
  <c r="G438"/>
  <c r="G436"/>
  <c r="G435"/>
  <c r="G434"/>
  <c r="G433"/>
  <c r="G432"/>
  <c r="G431"/>
  <c r="G430"/>
  <c r="G429"/>
  <c r="G428"/>
  <c r="G427"/>
  <c r="G425"/>
  <c r="G423"/>
  <c r="G422"/>
  <c r="G421"/>
  <c r="G414"/>
  <c r="G412"/>
  <c r="G411"/>
  <c r="G409"/>
  <c r="G408"/>
  <c r="G407"/>
  <c r="G405"/>
  <c r="G404"/>
  <c r="G403"/>
  <c r="G401"/>
  <c r="G400"/>
  <c r="G399"/>
  <c r="G398"/>
  <c r="G397"/>
  <c r="G396"/>
  <c r="G395"/>
  <c r="G394"/>
  <c r="G393"/>
  <c r="G392"/>
  <c r="G391"/>
  <c r="G389"/>
  <c r="G387"/>
  <c r="G386"/>
  <c r="G385"/>
  <c r="G383"/>
  <c r="G382" s="1"/>
  <c r="Q382"/>
  <c r="P382"/>
  <c r="N382"/>
  <c r="M382"/>
  <c r="K382"/>
  <c r="J382"/>
  <c r="H382"/>
  <c r="T383"/>
  <c r="T382" s="1"/>
  <c r="S383"/>
  <c r="S382" s="1"/>
  <c r="R383"/>
  <c r="R382" s="1"/>
  <c r="O383"/>
  <c r="O382" s="1"/>
  <c r="L383"/>
  <c r="L382" s="1"/>
  <c r="G378"/>
  <c r="G377"/>
  <c r="G375"/>
  <c r="G373"/>
  <c r="G372"/>
  <c r="G371"/>
  <c r="G370"/>
  <c r="G369"/>
  <c r="G368"/>
  <c r="G367"/>
  <c r="G366"/>
  <c r="G365"/>
  <c r="G364"/>
  <c r="G362"/>
  <c r="G360"/>
  <c r="G359"/>
  <c r="G358"/>
  <c r="G353"/>
  <c r="G352"/>
  <c r="G350"/>
  <c r="G349"/>
  <c r="G348"/>
  <c r="G347"/>
  <c r="G346"/>
  <c r="G345"/>
  <c r="G344"/>
  <c r="G343"/>
  <c r="G342"/>
  <c r="G341"/>
  <c r="G339"/>
  <c r="G337"/>
  <c r="G336"/>
  <c r="G335"/>
  <c r="G330"/>
  <c r="G329"/>
  <c r="G327"/>
  <c r="G326"/>
  <c r="G325"/>
  <c r="G324"/>
  <c r="G323"/>
  <c r="G322"/>
  <c r="G321"/>
  <c r="G320"/>
  <c r="G319"/>
  <c r="G318"/>
  <c r="G316"/>
  <c r="G314"/>
  <c r="G313"/>
  <c r="G312"/>
  <c r="G307"/>
  <c r="G306"/>
  <c r="G304"/>
  <c r="G303"/>
  <c r="G302"/>
  <c r="G301"/>
  <c r="G300"/>
  <c r="G299"/>
  <c r="G298"/>
  <c r="G297"/>
  <c r="G296"/>
  <c r="G295"/>
  <c r="G293"/>
  <c r="G291"/>
  <c r="G290"/>
  <c r="G289"/>
  <c r="G284"/>
  <c r="G283"/>
  <c r="G281"/>
  <c r="G280"/>
  <c r="G279"/>
  <c r="G278"/>
  <c r="G277"/>
  <c r="G276"/>
  <c r="G275"/>
  <c r="G274"/>
  <c r="G273"/>
  <c r="G272"/>
  <c r="G270"/>
  <c r="G268"/>
  <c r="G267"/>
  <c r="G266"/>
  <c r="G261"/>
  <c r="G260"/>
  <c r="G258"/>
  <c r="G257"/>
  <c r="G256"/>
  <c r="G255"/>
  <c r="G254"/>
  <c r="G253"/>
  <c r="G252"/>
  <c r="G251"/>
  <c r="G250"/>
  <c r="G249"/>
  <c r="G247"/>
  <c r="G245"/>
  <c r="G244"/>
  <c r="G243"/>
  <c r="G238"/>
  <c r="G237"/>
  <c r="G235"/>
  <c r="G234"/>
  <c r="G233"/>
  <c r="G232"/>
  <c r="G231"/>
  <c r="G230"/>
  <c r="G229"/>
  <c r="G228"/>
  <c r="G227"/>
  <c r="G226"/>
  <c r="G224"/>
  <c r="G222"/>
  <c r="G221"/>
  <c r="G220"/>
  <c r="G215"/>
  <c r="G214"/>
  <c r="G212"/>
  <c r="G211"/>
  <c r="G210"/>
  <c r="G209"/>
  <c r="G208"/>
  <c r="G207"/>
  <c r="G206"/>
  <c r="G205"/>
  <c r="G204"/>
  <c r="G203"/>
  <c r="G201"/>
  <c r="G199"/>
  <c r="G198"/>
  <c r="G197"/>
  <c r="G192"/>
  <c r="G191"/>
  <c r="G189"/>
  <c r="G188"/>
  <c r="G187"/>
  <c r="G186"/>
  <c r="G185"/>
  <c r="G184"/>
  <c r="G183"/>
  <c r="G182"/>
  <c r="G181"/>
  <c r="G180"/>
  <c r="G178"/>
  <c r="G176"/>
  <c r="G175"/>
  <c r="G174"/>
  <c r="G169"/>
  <c r="G168"/>
  <c r="G166"/>
  <c r="G165"/>
  <c r="G164"/>
  <c r="G163"/>
  <c r="G162"/>
  <c r="G161"/>
  <c r="G160"/>
  <c r="G159"/>
  <c r="G158"/>
  <c r="G157"/>
  <c r="G155"/>
  <c r="G153"/>
  <c r="G152"/>
  <c r="G151"/>
  <c r="G146"/>
  <c r="G145"/>
  <c r="G143"/>
  <c r="G142"/>
  <c r="G141"/>
  <c r="G140"/>
  <c r="G139"/>
  <c r="G138"/>
  <c r="G137"/>
  <c r="G136"/>
  <c r="G135"/>
  <c r="G134"/>
  <c r="G132"/>
  <c r="G129"/>
  <c r="G130"/>
  <c r="G128"/>
  <c r="G123"/>
  <c r="G122"/>
  <c r="G120"/>
  <c r="G118"/>
  <c r="G117"/>
  <c r="G116"/>
  <c r="G115"/>
  <c r="G114"/>
  <c r="G113"/>
  <c r="G112"/>
  <c r="G111"/>
  <c r="G110"/>
  <c r="G109"/>
  <c r="G107"/>
  <c r="G104"/>
  <c r="G105"/>
  <c r="G103"/>
  <c r="G97"/>
  <c r="G96"/>
  <c r="G94"/>
  <c r="G92"/>
  <c r="G90"/>
  <c r="G89"/>
  <c r="G88"/>
  <c r="G87"/>
  <c r="G86"/>
  <c r="G85"/>
  <c r="G84"/>
  <c r="G83"/>
  <c r="G82"/>
  <c r="G79"/>
  <c r="G78"/>
  <c r="G77"/>
  <c r="G76"/>
  <c r="G75"/>
  <c r="G74"/>
  <c r="G73"/>
  <c r="G71"/>
  <c r="G70"/>
  <c r="G68"/>
  <c r="G65"/>
  <c r="G64"/>
  <c r="G61"/>
  <c r="I61" s="1"/>
  <c r="G62"/>
  <c r="I62" s="1"/>
  <c r="G60"/>
  <c r="I60" s="1"/>
  <c r="T62"/>
  <c r="S62"/>
  <c r="R62"/>
  <c r="O62"/>
  <c r="L62"/>
  <c r="T61"/>
  <c r="S61"/>
  <c r="R61"/>
  <c r="O61"/>
  <c r="L61"/>
  <c r="T60"/>
  <c r="S60"/>
  <c r="R60"/>
  <c r="O60"/>
  <c r="L60"/>
  <c r="Q59"/>
  <c r="P59"/>
  <c r="N59"/>
  <c r="M59"/>
  <c r="K59"/>
  <c r="J59"/>
  <c r="H59"/>
  <c r="G55"/>
  <c r="G41"/>
  <c r="G43"/>
  <c r="G44"/>
  <c r="G45"/>
  <c r="G46"/>
  <c r="G47"/>
  <c r="G48"/>
  <c r="G49"/>
  <c r="G50"/>
  <c r="G51"/>
  <c r="G52"/>
  <c r="G54"/>
  <c r="G38"/>
  <c r="G39"/>
  <c r="G37"/>
  <c r="G32"/>
  <c r="G31"/>
  <c r="G29"/>
  <c r="G28"/>
  <c r="G27"/>
  <c r="G26"/>
  <c r="G25"/>
  <c r="G24"/>
  <c r="G23"/>
  <c r="G22"/>
  <c r="G21"/>
  <c r="G20"/>
  <c r="G18"/>
  <c r="G15"/>
  <c r="G16"/>
  <c r="G14"/>
  <c r="G439"/>
  <c r="T381" i="2"/>
  <c r="S381"/>
  <c r="Q381"/>
  <c r="P381"/>
  <c r="N381"/>
  <c r="M381"/>
  <c r="K381"/>
  <c r="J381"/>
  <c r="H381"/>
  <c r="G381"/>
  <c r="W382"/>
  <c r="W381" s="1"/>
  <c r="V382"/>
  <c r="V381" s="1"/>
  <c r="U382"/>
  <c r="U381" s="1"/>
  <c r="R382"/>
  <c r="R381" s="1"/>
  <c r="O382"/>
  <c r="O381" s="1"/>
  <c r="L382"/>
  <c r="L381" s="1"/>
  <c r="I382"/>
  <c r="I381" s="1"/>
  <c r="W61"/>
  <c r="V61"/>
  <c r="U61"/>
  <c r="R61"/>
  <c r="O61"/>
  <c r="L61"/>
  <c r="I61"/>
  <c r="W60"/>
  <c r="V60"/>
  <c r="U60"/>
  <c r="R60"/>
  <c r="O60"/>
  <c r="L60"/>
  <c r="I60"/>
  <c r="W59"/>
  <c r="V59"/>
  <c r="U59"/>
  <c r="R59"/>
  <c r="O59"/>
  <c r="L59"/>
  <c r="I59"/>
  <c r="T58"/>
  <c r="S58"/>
  <c r="Q58"/>
  <c r="P58"/>
  <c r="N58"/>
  <c r="M58"/>
  <c r="K58"/>
  <c r="J58"/>
  <c r="H58"/>
  <c r="G58"/>
  <c r="G95" i="3" l="1"/>
  <c r="G406"/>
  <c r="G439" i="4"/>
  <c r="I439" s="1"/>
  <c r="G59"/>
  <c r="H59"/>
  <c r="I383" i="3"/>
  <c r="I382" s="1"/>
  <c r="I383" i="4"/>
  <c r="I382" s="1"/>
  <c r="I60"/>
  <c r="I61"/>
  <c r="I62"/>
  <c r="L59"/>
  <c r="U383" i="3"/>
  <c r="U382" s="1"/>
  <c r="O59"/>
  <c r="S59"/>
  <c r="R59"/>
  <c r="G59"/>
  <c r="I59"/>
  <c r="T59"/>
  <c r="L59"/>
  <c r="U61"/>
  <c r="U62"/>
  <c r="U60"/>
  <c r="Y382" i="2"/>
  <c r="X382"/>
  <c r="X381" s="1"/>
  <c r="L58"/>
  <c r="V58"/>
  <c r="R58"/>
  <c r="X59"/>
  <c r="X61"/>
  <c r="I58"/>
  <c r="O58"/>
  <c r="U58"/>
  <c r="W58"/>
  <c r="Y60"/>
  <c r="Y61"/>
  <c r="Y59"/>
  <c r="X60"/>
  <c r="T932" i="3"/>
  <c r="S932"/>
  <c r="T931"/>
  <c r="S931"/>
  <c r="T929"/>
  <c r="S929"/>
  <c r="T928"/>
  <c r="S928"/>
  <c r="T927"/>
  <c r="S927"/>
  <c r="T926"/>
  <c r="S926"/>
  <c r="T925"/>
  <c r="S925"/>
  <c r="T924"/>
  <c r="S924"/>
  <c r="T923"/>
  <c r="S923"/>
  <c r="T922"/>
  <c r="S922"/>
  <c r="T921"/>
  <c r="S921"/>
  <c r="T920"/>
  <c r="S920"/>
  <c r="T918"/>
  <c r="T917" s="1"/>
  <c r="S918"/>
  <c r="S917" s="1"/>
  <c r="T916"/>
  <c r="S916"/>
  <c r="T915"/>
  <c r="S915"/>
  <c r="T914"/>
  <c r="S914"/>
  <c r="T909"/>
  <c r="S909"/>
  <c r="T908"/>
  <c r="S908"/>
  <c r="T906"/>
  <c r="S906"/>
  <c r="T905"/>
  <c r="S905"/>
  <c r="T904"/>
  <c r="S904"/>
  <c r="T903"/>
  <c r="S903"/>
  <c r="T902"/>
  <c r="S902"/>
  <c r="T901"/>
  <c r="S901"/>
  <c r="T900"/>
  <c r="S900"/>
  <c r="T899"/>
  <c r="S899"/>
  <c r="T898"/>
  <c r="S898"/>
  <c r="T897"/>
  <c r="S897"/>
  <c r="T895"/>
  <c r="T894" s="1"/>
  <c r="S895"/>
  <c r="S894" s="1"/>
  <c r="T893"/>
  <c r="S893"/>
  <c r="T892"/>
  <c r="S892"/>
  <c r="T891"/>
  <c r="S891"/>
  <c r="T886"/>
  <c r="S886"/>
  <c r="T885"/>
  <c r="S885"/>
  <c r="T883"/>
  <c r="S883"/>
  <c r="T882"/>
  <c r="S882"/>
  <c r="T881"/>
  <c r="S881"/>
  <c r="T880"/>
  <c r="S880"/>
  <c r="T879"/>
  <c r="S879"/>
  <c r="T878"/>
  <c r="S878"/>
  <c r="T877"/>
  <c r="S877"/>
  <c r="T876"/>
  <c r="S876"/>
  <c r="T875"/>
  <c r="S875"/>
  <c r="T874"/>
  <c r="S874"/>
  <c r="T872"/>
  <c r="T871" s="1"/>
  <c r="S872"/>
  <c r="S871" s="1"/>
  <c r="T870"/>
  <c r="S870"/>
  <c r="T869"/>
  <c r="S869"/>
  <c r="T868"/>
  <c r="S868"/>
  <c r="T863"/>
  <c r="S863"/>
  <c r="T862"/>
  <c r="S862"/>
  <c r="T860"/>
  <c r="S860"/>
  <c r="T859"/>
  <c r="S859"/>
  <c r="T858"/>
  <c r="S858"/>
  <c r="T857"/>
  <c r="S857"/>
  <c r="T856"/>
  <c r="S856"/>
  <c r="T855"/>
  <c r="S855"/>
  <c r="T854"/>
  <c r="S854"/>
  <c r="T853"/>
  <c r="S853"/>
  <c r="T852"/>
  <c r="S852"/>
  <c r="T851"/>
  <c r="S851"/>
  <c r="T849"/>
  <c r="T848" s="1"/>
  <c r="S849"/>
  <c r="T847"/>
  <c r="S847"/>
  <c r="T846"/>
  <c r="S846"/>
  <c r="T845"/>
  <c r="S845"/>
  <c r="T840"/>
  <c r="S840"/>
  <c r="T839"/>
  <c r="S839"/>
  <c r="T836"/>
  <c r="T835" s="1"/>
  <c r="S836"/>
  <c r="S835" s="1"/>
  <c r="T834"/>
  <c r="S834"/>
  <c r="T833"/>
  <c r="S833"/>
  <c r="T832"/>
  <c r="S832"/>
  <c r="T831"/>
  <c r="S831"/>
  <c r="T830"/>
  <c r="S830"/>
  <c r="T829"/>
  <c r="S829"/>
  <c r="T828"/>
  <c r="S828"/>
  <c r="T827"/>
  <c r="S827"/>
  <c r="T826"/>
  <c r="S826"/>
  <c r="T825"/>
  <c r="S825"/>
  <c r="T823"/>
  <c r="T822" s="1"/>
  <c r="S823"/>
  <c r="S822" s="1"/>
  <c r="T821"/>
  <c r="S821"/>
  <c r="T820"/>
  <c r="S820"/>
  <c r="T819"/>
  <c r="S819"/>
  <c r="T814"/>
  <c r="S814"/>
  <c r="T813"/>
  <c r="S813"/>
  <c r="T811"/>
  <c r="S811"/>
  <c r="T810"/>
  <c r="S810"/>
  <c r="T809"/>
  <c r="S809"/>
  <c r="T808"/>
  <c r="S808"/>
  <c r="T807"/>
  <c r="S807"/>
  <c r="T806"/>
  <c r="S806"/>
  <c r="T805"/>
  <c r="S805"/>
  <c r="T804"/>
  <c r="S804"/>
  <c r="T803"/>
  <c r="S803"/>
  <c r="T802"/>
  <c r="S802"/>
  <c r="T800"/>
  <c r="T799" s="1"/>
  <c r="S800"/>
  <c r="S799" s="1"/>
  <c r="T798"/>
  <c r="S798"/>
  <c r="T797"/>
  <c r="S797"/>
  <c r="T796"/>
  <c r="S796"/>
  <c r="T791"/>
  <c r="S791"/>
  <c r="T790"/>
  <c r="S790"/>
  <c r="T788"/>
  <c r="T787" s="1"/>
  <c r="S788"/>
  <c r="S787" s="1"/>
  <c r="T786"/>
  <c r="S786"/>
  <c r="T785"/>
  <c r="S785"/>
  <c r="T784"/>
  <c r="S784"/>
  <c r="T783"/>
  <c r="S783"/>
  <c r="T782"/>
  <c r="S782"/>
  <c r="T781"/>
  <c r="S781"/>
  <c r="T780"/>
  <c r="S780"/>
  <c r="T779"/>
  <c r="S779"/>
  <c r="T778"/>
  <c r="S778"/>
  <c r="T777"/>
  <c r="S777"/>
  <c r="T775"/>
  <c r="T774" s="1"/>
  <c r="S775"/>
  <c r="T773"/>
  <c r="S773"/>
  <c r="T772"/>
  <c r="S772"/>
  <c r="T771"/>
  <c r="S771"/>
  <c r="T766"/>
  <c r="S766"/>
  <c r="T765"/>
  <c r="S765"/>
  <c r="T763"/>
  <c r="S763"/>
  <c r="T762"/>
  <c r="S762"/>
  <c r="T761"/>
  <c r="S761"/>
  <c r="T760"/>
  <c r="S760"/>
  <c r="T759"/>
  <c r="S759"/>
  <c r="T758"/>
  <c r="S758"/>
  <c r="T757"/>
  <c r="S757"/>
  <c r="T756"/>
  <c r="S756"/>
  <c r="T755"/>
  <c r="S755"/>
  <c r="T754"/>
  <c r="S754"/>
  <c r="T752"/>
  <c r="T751" s="1"/>
  <c r="S752"/>
  <c r="S751" s="1"/>
  <c r="T750"/>
  <c r="S750"/>
  <c r="T749"/>
  <c r="S749"/>
  <c r="T748"/>
  <c r="S748"/>
  <c r="T743"/>
  <c r="S743"/>
  <c r="T742"/>
  <c r="S742"/>
  <c r="T740"/>
  <c r="S740"/>
  <c r="T739"/>
  <c r="S739"/>
  <c r="T738"/>
  <c r="S738"/>
  <c r="T737"/>
  <c r="S737"/>
  <c r="T736"/>
  <c r="S736"/>
  <c r="T735"/>
  <c r="S735"/>
  <c r="T734"/>
  <c r="S734"/>
  <c r="T733"/>
  <c r="S733"/>
  <c r="T732"/>
  <c r="S732"/>
  <c r="T731"/>
  <c r="S731"/>
  <c r="T729"/>
  <c r="T728" s="1"/>
  <c r="S729"/>
  <c r="S728" s="1"/>
  <c r="T727"/>
  <c r="S727"/>
  <c r="T726"/>
  <c r="S726"/>
  <c r="T725"/>
  <c r="S725"/>
  <c r="T720"/>
  <c r="S720"/>
  <c r="T719"/>
  <c r="S719"/>
  <c r="T717"/>
  <c r="S717"/>
  <c r="T716"/>
  <c r="S716"/>
  <c r="T715"/>
  <c r="S715"/>
  <c r="T714"/>
  <c r="S714"/>
  <c r="T713"/>
  <c r="S713"/>
  <c r="T712"/>
  <c r="S712"/>
  <c r="T711"/>
  <c r="S711"/>
  <c r="T710"/>
  <c r="S710"/>
  <c r="T709"/>
  <c r="S709"/>
  <c r="T708"/>
  <c r="S708"/>
  <c r="T706"/>
  <c r="T705" s="1"/>
  <c r="S706"/>
  <c r="S705" s="1"/>
  <c r="S703"/>
  <c r="T703"/>
  <c r="S704"/>
  <c r="T704"/>
  <c r="T702"/>
  <c r="S702"/>
  <c r="T697"/>
  <c r="S697"/>
  <c r="T696"/>
  <c r="S696"/>
  <c r="T694"/>
  <c r="S694"/>
  <c r="T693"/>
  <c r="S693"/>
  <c r="T692"/>
  <c r="S692"/>
  <c r="T691"/>
  <c r="S691"/>
  <c r="T690"/>
  <c r="S690"/>
  <c r="T689"/>
  <c r="S689"/>
  <c r="T688"/>
  <c r="S688"/>
  <c r="T687"/>
  <c r="S687"/>
  <c r="T686"/>
  <c r="S686"/>
  <c r="T685"/>
  <c r="S685"/>
  <c r="T683"/>
  <c r="T682" s="1"/>
  <c r="S683"/>
  <c r="S680"/>
  <c r="T680"/>
  <c r="S681"/>
  <c r="T681"/>
  <c r="T679"/>
  <c r="S679"/>
  <c r="T674"/>
  <c r="S674"/>
  <c r="T673"/>
  <c r="S673"/>
  <c r="T671"/>
  <c r="S671"/>
  <c r="T670"/>
  <c r="S670"/>
  <c r="T669"/>
  <c r="S669"/>
  <c r="T668"/>
  <c r="S668"/>
  <c r="T667"/>
  <c r="S667"/>
  <c r="T666"/>
  <c r="S666"/>
  <c r="T665"/>
  <c r="S665"/>
  <c r="T664"/>
  <c r="S664"/>
  <c r="T663"/>
  <c r="S663"/>
  <c r="T662"/>
  <c r="S662"/>
  <c r="T660"/>
  <c r="T659" s="1"/>
  <c r="S660"/>
  <c r="T658"/>
  <c r="S658"/>
  <c r="T657"/>
  <c r="S657"/>
  <c r="T656"/>
  <c r="S656"/>
  <c r="T651"/>
  <c r="S651"/>
  <c r="T650"/>
  <c r="S650"/>
  <c r="T648"/>
  <c r="S648"/>
  <c r="T647"/>
  <c r="S647"/>
  <c r="T646"/>
  <c r="S646"/>
  <c r="T645"/>
  <c r="S645"/>
  <c r="T644"/>
  <c r="S644"/>
  <c r="T643"/>
  <c r="S643"/>
  <c r="T642"/>
  <c r="S642"/>
  <c r="T641"/>
  <c r="S641"/>
  <c r="T640"/>
  <c r="S640"/>
  <c r="T639"/>
  <c r="S639"/>
  <c r="T637"/>
  <c r="T636" s="1"/>
  <c r="S637"/>
  <c r="S636" s="1"/>
  <c r="T635"/>
  <c r="S635"/>
  <c r="T634"/>
  <c r="S634"/>
  <c r="T633"/>
  <c r="S633"/>
  <c r="S628"/>
  <c r="T628"/>
  <c r="T627"/>
  <c r="S627"/>
  <c r="T625"/>
  <c r="S625"/>
  <c r="T624"/>
  <c r="S624"/>
  <c r="T623"/>
  <c r="S623"/>
  <c r="T622"/>
  <c r="S622"/>
  <c r="T621"/>
  <c r="S621"/>
  <c r="T620"/>
  <c r="S620"/>
  <c r="T619"/>
  <c r="S619"/>
  <c r="T618"/>
  <c r="S618"/>
  <c r="T617"/>
  <c r="S617"/>
  <c r="T616"/>
  <c r="S616"/>
  <c r="T614"/>
  <c r="T613" s="1"/>
  <c r="S614"/>
  <c r="S613" s="1"/>
  <c r="T612"/>
  <c r="S612"/>
  <c r="T611"/>
  <c r="S611"/>
  <c r="T610"/>
  <c r="S610"/>
  <c r="T605"/>
  <c r="S605"/>
  <c r="T604"/>
  <c r="S604"/>
  <c r="T602"/>
  <c r="S602"/>
  <c r="T601"/>
  <c r="S601"/>
  <c r="T600"/>
  <c r="S600"/>
  <c r="T599"/>
  <c r="S599"/>
  <c r="T598"/>
  <c r="S598"/>
  <c r="T597"/>
  <c r="S597"/>
  <c r="T596"/>
  <c r="S596"/>
  <c r="T595"/>
  <c r="S595"/>
  <c r="T594"/>
  <c r="S594"/>
  <c r="T593"/>
  <c r="S593"/>
  <c r="T591"/>
  <c r="T590" s="1"/>
  <c r="S591"/>
  <c r="S590" s="1"/>
  <c r="T589"/>
  <c r="S589"/>
  <c r="T588"/>
  <c r="S588"/>
  <c r="T587"/>
  <c r="S587"/>
  <c r="T582"/>
  <c r="S582"/>
  <c r="T581"/>
  <c r="S581"/>
  <c r="T579"/>
  <c r="S579"/>
  <c r="T578"/>
  <c r="S578"/>
  <c r="T577"/>
  <c r="S577"/>
  <c r="T576"/>
  <c r="S576"/>
  <c r="T575"/>
  <c r="S575"/>
  <c r="T574"/>
  <c r="S574"/>
  <c r="T573"/>
  <c r="S573"/>
  <c r="T572"/>
  <c r="S572"/>
  <c r="T571"/>
  <c r="S571"/>
  <c r="T570"/>
  <c r="S570"/>
  <c r="T568"/>
  <c r="T567" s="1"/>
  <c r="S568"/>
  <c r="T566"/>
  <c r="S566"/>
  <c r="T565"/>
  <c r="S565"/>
  <c r="T564"/>
  <c r="S564"/>
  <c r="T559"/>
  <c r="S559"/>
  <c r="T558"/>
  <c r="S558"/>
  <c r="T556"/>
  <c r="S556"/>
  <c r="T555"/>
  <c r="S555"/>
  <c r="T554"/>
  <c r="S554"/>
  <c r="T553"/>
  <c r="S553"/>
  <c r="T552"/>
  <c r="S552"/>
  <c r="T551"/>
  <c r="S551"/>
  <c r="T550"/>
  <c r="S550"/>
  <c r="T549"/>
  <c r="S549"/>
  <c r="T548"/>
  <c r="S548"/>
  <c r="T547"/>
  <c r="S547"/>
  <c r="T545"/>
  <c r="T544" s="1"/>
  <c r="S545"/>
  <c r="S544" s="1"/>
  <c r="T543"/>
  <c r="S543"/>
  <c r="T542"/>
  <c r="S542"/>
  <c r="T541"/>
  <c r="S541"/>
  <c r="T536"/>
  <c r="T535" s="1"/>
  <c r="S536"/>
  <c r="S535" s="1"/>
  <c r="T534"/>
  <c r="S534"/>
  <c r="T533"/>
  <c r="S533"/>
  <c r="T531"/>
  <c r="T530" s="1"/>
  <c r="S531"/>
  <c r="S530" s="1"/>
  <c r="T529"/>
  <c r="S529"/>
  <c r="T528"/>
  <c r="S528"/>
  <c r="T527"/>
  <c r="S527"/>
  <c r="T526"/>
  <c r="S526"/>
  <c r="T525"/>
  <c r="S525"/>
  <c r="T524"/>
  <c r="S524"/>
  <c r="T523"/>
  <c r="S523"/>
  <c r="T521"/>
  <c r="S521"/>
  <c r="T520"/>
  <c r="S520"/>
  <c r="T519"/>
  <c r="S519"/>
  <c r="T518"/>
  <c r="S518"/>
  <c r="T517"/>
  <c r="S517"/>
  <c r="T516"/>
  <c r="S516"/>
  <c r="T515"/>
  <c r="S515"/>
  <c r="T514"/>
  <c r="S514"/>
  <c r="T513"/>
  <c r="S513"/>
  <c r="T512"/>
  <c r="S512"/>
  <c r="T511"/>
  <c r="S511"/>
  <c r="T509"/>
  <c r="T508" s="1"/>
  <c r="S509"/>
  <c r="S508" s="1"/>
  <c r="T507"/>
  <c r="S507"/>
  <c r="S506"/>
  <c r="T506"/>
  <c r="T505"/>
  <c r="S505"/>
  <c r="T500"/>
  <c r="S500"/>
  <c r="T499"/>
  <c r="S499"/>
  <c r="T497"/>
  <c r="S497"/>
  <c r="T496"/>
  <c r="S496"/>
  <c r="T495"/>
  <c r="S495"/>
  <c r="T494"/>
  <c r="S494"/>
  <c r="T492"/>
  <c r="S492"/>
  <c r="T491"/>
  <c r="S491"/>
  <c r="T490"/>
  <c r="S490"/>
  <c r="T489"/>
  <c r="S489"/>
  <c r="T488"/>
  <c r="S488"/>
  <c r="T487"/>
  <c r="S487"/>
  <c r="T486"/>
  <c r="S486"/>
  <c r="T485"/>
  <c r="S485"/>
  <c r="T484"/>
  <c r="S484"/>
  <c r="T483"/>
  <c r="S483"/>
  <c r="T481"/>
  <c r="T480" s="1"/>
  <c r="S481"/>
  <c r="S480" s="1"/>
  <c r="T479"/>
  <c r="S479"/>
  <c r="T478"/>
  <c r="S478"/>
  <c r="T477"/>
  <c r="S477"/>
  <c r="T472"/>
  <c r="S472"/>
  <c r="T471"/>
  <c r="S471"/>
  <c r="T470"/>
  <c r="S470"/>
  <c r="T468"/>
  <c r="S468"/>
  <c r="T467"/>
  <c r="S467"/>
  <c r="T465"/>
  <c r="S465"/>
  <c r="T464"/>
  <c r="S464"/>
  <c r="T463"/>
  <c r="S463"/>
  <c r="T462"/>
  <c r="S462"/>
  <c r="T461"/>
  <c r="S461"/>
  <c r="T460"/>
  <c r="S460"/>
  <c r="T459"/>
  <c r="S459"/>
  <c r="T458"/>
  <c r="S458"/>
  <c r="T457"/>
  <c r="S457"/>
  <c r="T456"/>
  <c r="S456"/>
  <c r="T455"/>
  <c r="S455"/>
  <c r="T453"/>
  <c r="T452" s="1"/>
  <c r="S453"/>
  <c r="S452" s="1"/>
  <c r="T451"/>
  <c r="S451"/>
  <c r="T450"/>
  <c r="S450"/>
  <c r="T449"/>
  <c r="S449"/>
  <c r="T444"/>
  <c r="S444"/>
  <c r="T443"/>
  <c r="S443"/>
  <c r="T441"/>
  <c r="T440" s="1"/>
  <c r="S441"/>
  <c r="S440" s="1"/>
  <c r="T439"/>
  <c r="S439"/>
  <c r="T438"/>
  <c r="S438"/>
  <c r="T436"/>
  <c r="S436"/>
  <c r="T435"/>
  <c r="S435"/>
  <c r="T434"/>
  <c r="S434"/>
  <c r="T433"/>
  <c r="S433"/>
  <c r="T432"/>
  <c r="S432"/>
  <c r="T431"/>
  <c r="S431"/>
  <c r="T430"/>
  <c r="S430"/>
  <c r="T429"/>
  <c r="S429"/>
  <c r="T428"/>
  <c r="S428"/>
  <c r="T427"/>
  <c r="S427"/>
  <c r="T425"/>
  <c r="S425"/>
  <c r="S424" s="1"/>
  <c r="S422"/>
  <c r="T422"/>
  <c r="S423"/>
  <c r="T423"/>
  <c r="T421"/>
  <c r="S421"/>
  <c r="T414"/>
  <c r="T413" s="1"/>
  <c r="S414"/>
  <c r="S413" s="1"/>
  <c r="T412"/>
  <c r="S412"/>
  <c r="T411"/>
  <c r="S411"/>
  <c r="T409"/>
  <c r="S409"/>
  <c r="T408"/>
  <c r="S408"/>
  <c r="T407"/>
  <c r="T406" s="1"/>
  <c r="S407"/>
  <c r="S406" s="1"/>
  <c r="T405"/>
  <c r="S405"/>
  <c r="T404"/>
  <c r="S404"/>
  <c r="T403"/>
  <c r="S403"/>
  <c r="T401"/>
  <c r="S401"/>
  <c r="T400"/>
  <c r="S400"/>
  <c r="T399"/>
  <c r="S399"/>
  <c r="T398"/>
  <c r="S398"/>
  <c r="T397"/>
  <c r="S397"/>
  <c r="T396"/>
  <c r="S396"/>
  <c r="T395"/>
  <c r="S395"/>
  <c r="T394"/>
  <c r="S394"/>
  <c r="T393"/>
  <c r="S393"/>
  <c r="T392"/>
  <c r="S392"/>
  <c r="T391"/>
  <c r="S391"/>
  <c r="T389"/>
  <c r="T388" s="1"/>
  <c r="S389"/>
  <c r="S388" s="1"/>
  <c r="T387"/>
  <c r="S387"/>
  <c r="T386"/>
  <c r="S386"/>
  <c r="T385"/>
  <c r="S385"/>
  <c r="T378"/>
  <c r="S378"/>
  <c r="T377"/>
  <c r="S377"/>
  <c r="T375"/>
  <c r="T374" s="1"/>
  <c r="S375"/>
  <c r="S374" s="1"/>
  <c r="T373"/>
  <c r="S373"/>
  <c r="T372"/>
  <c r="S372"/>
  <c r="T371"/>
  <c r="S371"/>
  <c r="T370"/>
  <c r="S370"/>
  <c r="T369"/>
  <c r="S369"/>
  <c r="T368"/>
  <c r="S368"/>
  <c r="T367"/>
  <c r="S367"/>
  <c r="T366"/>
  <c r="S366"/>
  <c r="T365"/>
  <c r="S365"/>
  <c r="T364"/>
  <c r="S364"/>
  <c r="T362"/>
  <c r="T361" s="1"/>
  <c r="S362"/>
  <c r="S361" s="1"/>
  <c r="S359"/>
  <c r="T359"/>
  <c r="S360"/>
  <c r="T360"/>
  <c r="T358"/>
  <c r="S358"/>
  <c r="T353"/>
  <c r="S353"/>
  <c r="T352"/>
  <c r="S352"/>
  <c r="T350"/>
  <c r="S350"/>
  <c r="T349"/>
  <c r="S349"/>
  <c r="T348"/>
  <c r="S348"/>
  <c r="T347"/>
  <c r="S347"/>
  <c r="T346"/>
  <c r="S346"/>
  <c r="T345"/>
  <c r="S345"/>
  <c r="T344"/>
  <c r="S344"/>
  <c r="T343"/>
  <c r="S343"/>
  <c r="T342"/>
  <c r="S342"/>
  <c r="T341"/>
  <c r="S341"/>
  <c r="T339"/>
  <c r="T338" s="1"/>
  <c r="S339"/>
  <c r="S338" s="1"/>
  <c r="S336"/>
  <c r="T336"/>
  <c r="S337"/>
  <c r="T337"/>
  <c r="T335"/>
  <c r="S335"/>
  <c r="T330"/>
  <c r="S330"/>
  <c r="T329"/>
  <c r="S329"/>
  <c r="T327"/>
  <c r="S327"/>
  <c r="T326"/>
  <c r="S326"/>
  <c r="T325"/>
  <c r="S325"/>
  <c r="T324"/>
  <c r="S324"/>
  <c r="T323"/>
  <c r="S323"/>
  <c r="T322"/>
  <c r="S322"/>
  <c r="T321"/>
  <c r="S321"/>
  <c r="T320"/>
  <c r="S320"/>
  <c r="T319"/>
  <c r="S319"/>
  <c r="T318"/>
  <c r="S318"/>
  <c r="T316"/>
  <c r="T315" s="1"/>
  <c r="S316"/>
  <c r="S315" s="1"/>
  <c r="S313"/>
  <c r="T313"/>
  <c r="S314"/>
  <c r="T314"/>
  <c r="T312"/>
  <c r="S312"/>
  <c r="T307"/>
  <c r="S307"/>
  <c r="T306"/>
  <c r="S306"/>
  <c r="T304"/>
  <c r="S304"/>
  <c r="T303"/>
  <c r="S303"/>
  <c r="T302"/>
  <c r="S302"/>
  <c r="T301"/>
  <c r="S301"/>
  <c r="T300"/>
  <c r="S300"/>
  <c r="T299"/>
  <c r="S299"/>
  <c r="T298"/>
  <c r="S298"/>
  <c r="T297"/>
  <c r="S297"/>
  <c r="T296"/>
  <c r="S296"/>
  <c r="T295"/>
  <c r="S295"/>
  <c r="T293"/>
  <c r="T292" s="1"/>
  <c r="S293"/>
  <c r="S292" s="1"/>
  <c r="S290"/>
  <c r="T290"/>
  <c r="S291"/>
  <c r="T291"/>
  <c r="T289"/>
  <c r="S289"/>
  <c r="T284"/>
  <c r="S284"/>
  <c r="T283"/>
  <c r="S283"/>
  <c r="T281"/>
  <c r="S281"/>
  <c r="T280"/>
  <c r="S280"/>
  <c r="T279"/>
  <c r="S279"/>
  <c r="T278"/>
  <c r="S278"/>
  <c r="T277"/>
  <c r="S277"/>
  <c r="T276"/>
  <c r="S276"/>
  <c r="T275"/>
  <c r="S275"/>
  <c r="T274"/>
  <c r="S274"/>
  <c r="T273"/>
  <c r="S273"/>
  <c r="T272"/>
  <c r="S272"/>
  <c r="T270"/>
  <c r="T269" s="1"/>
  <c r="S270"/>
  <c r="S269" s="1"/>
  <c r="S267"/>
  <c r="T267"/>
  <c r="S268"/>
  <c r="T268"/>
  <c r="T266"/>
  <c r="S266"/>
  <c r="T261"/>
  <c r="S261"/>
  <c r="T260"/>
  <c r="S260"/>
  <c r="T258"/>
  <c r="S258"/>
  <c r="T257"/>
  <c r="S257"/>
  <c r="T256"/>
  <c r="S256"/>
  <c r="T255"/>
  <c r="S255"/>
  <c r="T254"/>
  <c r="S254"/>
  <c r="T253"/>
  <c r="S253"/>
  <c r="T252"/>
  <c r="S252"/>
  <c r="T251"/>
  <c r="S251"/>
  <c r="T250"/>
  <c r="S250"/>
  <c r="T249"/>
  <c r="S249"/>
  <c r="T247"/>
  <c r="T246" s="1"/>
  <c r="S247"/>
  <c r="S246" s="1"/>
  <c r="T245"/>
  <c r="S245"/>
  <c r="T244"/>
  <c r="S244"/>
  <c r="T243"/>
  <c r="S243"/>
  <c r="T238"/>
  <c r="S238"/>
  <c r="T237"/>
  <c r="S237"/>
  <c r="T235"/>
  <c r="S235"/>
  <c r="T234"/>
  <c r="S234"/>
  <c r="T233"/>
  <c r="S233"/>
  <c r="T232"/>
  <c r="S232"/>
  <c r="T231"/>
  <c r="S231"/>
  <c r="T230"/>
  <c r="S230"/>
  <c r="T229"/>
  <c r="S229"/>
  <c r="T228"/>
  <c r="S228"/>
  <c r="T227"/>
  <c r="S227"/>
  <c r="T226"/>
  <c r="S226"/>
  <c r="T224"/>
  <c r="T223" s="1"/>
  <c r="S224"/>
  <c r="S223" s="1"/>
  <c r="S221"/>
  <c r="T221"/>
  <c r="S222"/>
  <c r="T222"/>
  <c r="T220"/>
  <c r="S220"/>
  <c r="T215"/>
  <c r="S215"/>
  <c r="T214"/>
  <c r="S214"/>
  <c r="T212"/>
  <c r="S212"/>
  <c r="T211"/>
  <c r="S211"/>
  <c r="T210"/>
  <c r="S210"/>
  <c r="T209"/>
  <c r="S209"/>
  <c r="T208"/>
  <c r="S208"/>
  <c r="T207"/>
  <c r="S207"/>
  <c r="T206"/>
  <c r="S206"/>
  <c r="T205"/>
  <c r="S205"/>
  <c r="T204"/>
  <c r="S204"/>
  <c r="T203"/>
  <c r="S203"/>
  <c r="T201"/>
  <c r="T200" s="1"/>
  <c r="S201"/>
  <c r="S200" s="1"/>
  <c r="S198"/>
  <c r="T198"/>
  <c r="S199"/>
  <c r="T199"/>
  <c r="T197"/>
  <c r="S197"/>
  <c r="T192"/>
  <c r="S192"/>
  <c r="T191"/>
  <c r="S191"/>
  <c r="T189"/>
  <c r="S189"/>
  <c r="T188"/>
  <c r="S188"/>
  <c r="T187"/>
  <c r="S187"/>
  <c r="T186"/>
  <c r="S186"/>
  <c r="T185"/>
  <c r="S185"/>
  <c r="T184"/>
  <c r="S184"/>
  <c r="T183"/>
  <c r="S183"/>
  <c r="T182"/>
  <c r="S182"/>
  <c r="T181"/>
  <c r="S181"/>
  <c r="T180"/>
  <c r="S180"/>
  <c r="T178"/>
  <c r="T177" s="1"/>
  <c r="S178"/>
  <c r="S177" s="1"/>
  <c r="T176"/>
  <c r="S176"/>
  <c r="T175"/>
  <c r="S175"/>
  <c r="T174"/>
  <c r="S174"/>
  <c r="T169"/>
  <c r="S169"/>
  <c r="T168"/>
  <c r="S168"/>
  <c r="T166"/>
  <c r="S166"/>
  <c r="T165"/>
  <c r="S165"/>
  <c r="T164"/>
  <c r="S164"/>
  <c r="T163"/>
  <c r="S163"/>
  <c r="T162"/>
  <c r="S162"/>
  <c r="T161"/>
  <c r="S161"/>
  <c r="T160"/>
  <c r="S160"/>
  <c r="T159"/>
  <c r="S159"/>
  <c r="T158"/>
  <c r="S158"/>
  <c r="T157"/>
  <c r="S157"/>
  <c r="T155"/>
  <c r="T154" s="1"/>
  <c r="S155"/>
  <c r="T153"/>
  <c r="S153"/>
  <c r="T152"/>
  <c r="S152"/>
  <c r="T151"/>
  <c r="S151"/>
  <c r="T146"/>
  <c r="S146"/>
  <c r="T145"/>
  <c r="S145"/>
  <c r="T143"/>
  <c r="S143"/>
  <c r="T142"/>
  <c r="S142"/>
  <c r="T141"/>
  <c r="S141"/>
  <c r="T140"/>
  <c r="S140"/>
  <c r="T139"/>
  <c r="S139"/>
  <c r="T138"/>
  <c r="S138"/>
  <c r="T137"/>
  <c r="S137"/>
  <c r="T136"/>
  <c r="S136"/>
  <c r="T135"/>
  <c r="S135"/>
  <c r="T134"/>
  <c r="S134"/>
  <c r="T132"/>
  <c r="T131" s="1"/>
  <c r="S132"/>
  <c r="T130"/>
  <c r="S130"/>
  <c r="T129"/>
  <c r="S129"/>
  <c r="T128"/>
  <c r="S128"/>
  <c r="T123"/>
  <c r="S123"/>
  <c r="T122"/>
  <c r="S122"/>
  <c r="T120"/>
  <c r="T119" s="1"/>
  <c r="S120"/>
  <c r="S119" s="1"/>
  <c r="T118"/>
  <c r="S118"/>
  <c r="T117"/>
  <c r="S117"/>
  <c r="T116"/>
  <c r="S116"/>
  <c r="T115"/>
  <c r="S115"/>
  <c r="T114"/>
  <c r="S114"/>
  <c r="T113"/>
  <c r="S113"/>
  <c r="T112"/>
  <c r="S112"/>
  <c r="T111"/>
  <c r="S111"/>
  <c r="T110"/>
  <c r="S110"/>
  <c r="T109"/>
  <c r="S109"/>
  <c r="T107"/>
  <c r="T106" s="1"/>
  <c r="S107"/>
  <c r="S106" s="1"/>
  <c r="T105"/>
  <c r="S105"/>
  <c r="T104"/>
  <c r="S104"/>
  <c r="T103"/>
  <c r="S103"/>
  <c r="T97"/>
  <c r="S97"/>
  <c r="T96"/>
  <c r="T95" s="1"/>
  <c r="S96"/>
  <c r="S95" s="1"/>
  <c r="T94"/>
  <c r="T93" s="1"/>
  <c r="S94"/>
  <c r="S93" s="1"/>
  <c r="T92"/>
  <c r="S92"/>
  <c r="T90"/>
  <c r="S90"/>
  <c r="T89"/>
  <c r="S89"/>
  <c r="T88"/>
  <c r="S88"/>
  <c r="T87"/>
  <c r="S87"/>
  <c r="T86"/>
  <c r="S86"/>
  <c r="T85"/>
  <c r="S85"/>
  <c r="T84"/>
  <c r="S84"/>
  <c r="T83"/>
  <c r="S83"/>
  <c r="T82"/>
  <c r="S82"/>
  <c r="T80"/>
  <c r="S80"/>
  <c r="T79"/>
  <c r="S79"/>
  <c r="T78"/>
  <c r="S78"/>
  <c r="T77"/>
  <c r="S77"/>
  <c r="T76"/>
  <c r="S76"/>
  <c r="T75"/>
  <c r="S75"/>
  <c r="T74"/>
  <c r="S74"/>
  <c r="T73"/>
  <c r="S73"/>
  <c r="T72"/>
  <c r="S72"/>
  <c r="T71"/>
  <c r="S71"/>
  <c r="T70"/>
  <c r="S70"/>
  <c r="T68"/>
  <c r="T67" s="1"/>
  <c r="S68"/>
  <c r="S67" s="1"/>
  <c r="T66"/>
  <c r="S66"/>
  <c r="T65"/>
  <c r="S65"/>
  <c r="T64"/>
  <c r="S64"/>
  <c r="T55"/>
  <c r="S55"/>
  <c r="T54"/>
  <c r="S54"/>
  <c r="T52"/>
  <c r="S52"/>
  <c r="T51"/>
  <c r="S51"/>
  <c r="T50"/>
  <c r="S50"/>
  <c r="T49"/>
  <c r="S49"/>
  <c r="T48"/>
  <c r="S48"/>
  <c r="T47"/>
  <c r="S47"/>
  <c r="T46"/>
  <c r="S46"/>
  <c r="T45"/>
  <c r="S45"/>
  <c r="T44"/>
  <c r="S44"/>
  <c r="T43"/>
  <c r="S43"/>
  <c r="T41"/>
  <c r="T40" s="1"/>
  <c r="S41"/>
  <c r="T39"/>
  <c r="S39"/>
  <c r="T38"/>
  <c r="S38"/>
  <c r="T37"/>
  <c r="S37"/>
  <c r="T32"/>
  <c r="S32"/>
  <c r="T31"/>
  <c r="S31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8"/>
  <c r="T17" s="1"/>
  <c r="S18"/>
  <c r="T16"/>
  <c r="S16"/>
  <c r="T15"/>
  <c r="S15"/>
  <c r="T14"/>
  <c r="S14"/>
  <c r="W931" i="2"/>
  <c r="V931"/>
  <c r="W930"/>
  <c r="V930"/>
  <c r="W928"/>
  <c r="V928"/>
  <c r="W927"/>
  <c r="V927"/>
  <c r="W926"/>
  <c r="V926"/>
  <c r="W925"/>
  <c r="V925"/>
  <c r="W924"/>
  <c r="V924"/>
  <c r="W923"/>
  <c r="V923"/>
  <c r="W922"/>
  <c r="V922"/>
  <c r="W921"/>
  <c r="V921"/>
  <c r="W920"/>
  <c r="V920"/>
  <c r="W919"/>
  <c r="V919"/>
  <c r="W917"/>
  <c r="V917"/>
  <c r="W915"/>
  <c r="V915"/>
  <c r="W914"/>
  <c r="V914"/>
  <c r="W913"/>
  <c r="V913"/>
  <c r="W908"/>
  <c r="V908"/>
  <c r="W907"/>
  <c r="V907"/>
  <c r="W905"/>
  <c r="V905"/>
  <c r="W904"/>
  <c r="V904"/>
  <c r="W903"/>
  <c r="V903"/>
  <c r="W902"/>
  <c r="V902"/>
  <c r="W901"/>
  <c r="V901"/>
  <c r="W900"/>
  <c r="V900"/>
  <c r="W899"/>
  <c r="V899"/>
  <c r="W898"/>
  <c r="V898"/>
  <c r="W897"/>
  <c r="V897"/>
  <c r="W896"/>
  <c r="V896"/>
  <c r="W894"/>
  <c r="V894"/>
  <c r="W892"/>
  <c r="V892"/>
  <c r="W891"/>
  <c r="V891"/>
  <c r="W890"/>
  <c r="V890"/>
  <c r="W885"/>
  <c r="V885"/>
  <c r="W884"/>
  <c r="V884"/>
  <c r="W882"/>
  <c r="V882"/>
  <c r="W881"/>
  <c r="V881"/>
  <c r="W880"/>
  <c r="V880"/>
  <c r="W879"/>
  <c r="V879"/>
  <c r="W878"/>
  <c r="V878"/>
  <c r="W877"/>
  <c r="V877"/>
  <c r="W876"/>
  <c r="V876"/>
  <c r="W875"/>
  <c r="V875"/>
  <c r="W874"/>
  <c r="V874"/>
  <c r="W873"/>
  <c r="V873"/>
  <c r="W871"/>
  <c r="V871"/>
  <c r="W869"/>
  <c r="V869"/>
  <c r="W868"/>
  <c r="V868"/>
  <c r="W867"/>
  <c r="V867"/>
  <c r="W862"/>
  <c r="V862"/>
  <c r="W861"/>
  <c r="V861"/>
  <c r="W859"/>
  <c r="V859"/>
  <c r="W858"/>
  <c r="V858"/>
  <c r="W857"/>
  <c r="V857"/>
  <c r="W856"/>
  <c r="V856"/>
  <c r="W855"/>
  <c r="V855"/>
  <c r="W854"/>
  <c r="V854"/>
  <c r="W853"/>
  <c r="V853"/>
  <c r="W852"/>
  <c r="V852"/>
  <c r="W851"/>
  <c r="V851"/>
  <c r="W850"/>
  <c r="V850"/>
  <c r="W848"/>
  <c r="V848"/>
  <c r="W846"/>
  <c r="V846"/>
  <c r="W845"/>
  <c r="V845"/>
  <c r="W844"/>
  <c r="V844"/>
  <c r="W839"/>
  <c r="V839"/>
  <c r="W838"/>
  <c r="V838"/>
  <c r="W835"/>
  <c r="W834" s="1"/>
  <c r="V835"/>
  <c r="V834" s="1"/>
  <c r="W833"/>
  <c r="V833"/>
  <c r="W832"/>
  <c r="V832"/>
  <c r="W831"/>
  <c r="V831"/>
  <c r="W830"/>
  <c r="V830"/>
  <c r="W829"/>
  <c r="V829"/>
  <c r="W828"/>
  <c r="V828"/>
  <c r="W827"/>
  <c r="V827"/>
  <c r="W826"/>
  <c r="V826"/>
  <c r="W825"/>
  <c r="V825"/>
  <c r="W824"/>
  <c r="V824"/>
  <c r="W822"/>
  <c r="V822"/>
  <c r="W820"/>
  <c r="V820"/>
  <c r="W819"/>
  <c r="V819"/>
  <c r="W818"/>
  <c r="V818"/>
  <c r="W813"/>
  <c r="V813"/>
  <c r="W812"/>
  <c r="V812"/>
  <c r="W810"/>
  <c r="V810"/>
  <c r="W809"/>
  <c r="V809"/>
  <c r="W808"/>
  <c r="V808"/>
  <c r="W807"/>
  <c r="V807"/>
  <c r="W806"/>
  <c r="V806"/>
  <c r="W805"/>
  <c r="V805"/>
  <c r="W804"/>
  <c r="V804"/>
  <c r="W803"/>
  <c r="V803"/>
  <c r="W802"/>
  <c r="V802"/>
  <c r="W801"/>
  <c r="V801"/>
  <c r="W799"/>
  <c r="V799"/>
  <c r="W797"/>
  <c r="V797"/>
  <c r="W796"/>
  <c r="V796"/>
  <c r="W795"/>
  <c r="V795"/>
  <c r="W790"/>
  <c r="V790"/>
  <c r="W789"/>
  <c r="V789"/>
  <c r="W787"/>
  <c r="V787"/>
  <c r="W785"/>
  <c r="V785"/>
  <c r="W784"/>
  <c r="V784"/>
  <c r="W783"/>
  <c r="V783"/>
  <c r="W782"/>
  <c r="V782"/>
  <c r="W781"/>
  <c r="V781"/>
  <c r="W780"/>
  <c r="V780"/>
  <c r="W779"/>
  <c r="V779"/>
  <c r="W778"/>
  <c r="V778"/>
  <c r="W777"/>
  <c r="V777"/>
  <c r="W776"/>
  <c r="V776"/>
  <c r="W774"/>
  <c r="V774"/>
  <c r="W772"/>
  <c r="V772"/>
  <c r="W771"/>
  <c r="V771"/>
  <c r="W770"/>
  <c r="V770"/>
  <c r="W765"/>
  <c r="V765"/>
  <c r="W764"/>
  <c r="V764"/>
  <c r="W762"/>
  <c r="V762"/>
  <c r="W761"/>
  <c r="V761"/>
  <c r="W760"/>
  <c r="V760"/>
  <c r="W759"/>
  <c r="V759"/>
  <c r="W758"/>
  <c r="V758"/>
  <c r="W757"/>
  <c r="V757"/>
  <c r="W756"/>
  <c r="V756"/>
  <c r="W755"/>
  <c r="V755"/>
  <c r="W754"/>
  <c r="V754"/>
  <c r="W753"/>
  <c r="V753"/>
  <c r="W751"/>
  <c r="V751"/>
  <c r="W749"/>
  <c r="V749"/>
  <c r="W748"/>
  <c r="V748"/>
  <c r="W747"/>
  <c r="V747"/>
  <c r="W742"/>
  <c r="V742"/>
  <c r="W741"/>
  <c r="V741"/>
  <c r="W739"/>
  <c r="V739"/>
  <c r="W738"/>
  <c r="V738"/>
  <c r="W737"/>
  <c r="V737"/>
  <c r="W736"/>
  <c r="V736"/>
  <c r="W735"/>
  <c r="V735"/>
  <c r="W734"/>
  <c r="V734"/>
  <c r="W733"/>
  <c r="V733"/>
  <c r="W732"/>
  <c r="V732"/>
  <c r="W731"/>
  <c r="V731"/>
  <c r="W730"/>
  <c r="V730"/>
  <c r="W728"/>
  <c r="V728"/>
  <c r="W726"/>
  <c r="V726"/>
  <c r="W725"/>
  <c r="V725"/>
  <c r="W724"/>
  <c r="V724"/>
  <c r="V719"/>
  <c r="W718"/>
  <c r="V718"/>
  <c r="W716"/>
  <c r="V716"/>
  <c r="W715"/>
  <c r="V715"/>
  <c r="W714"/>
  <c r="V714"/>
  <c r="W713"/>
  <c r="V713"/>
  <c r="W712"/>
  <c r="V712"/>
  <c r="W711"/>
  <c r="V711"/>
  <c r="W710"/>
  <c r="V710"/>
  <c r="W709"/>
  <c r="V709"/>
  <c r="W708"/>
  <c r="V708"/>
  <c r="W707"/>
  <c r="V707"/>
  <c r="W705"/>
  <c r="V705"/>
  <c r="W703"/>
  <c r="V703"/>
  <c r="W702"/>
  <c r="V702"/>
  <c r="W701"/>
  <c r="V701"/>
  <c r="W696"/>
  <c r="V696"/>
  <c r="W695"/>
  <c r="V695"/>
  <c r="W693"/>
  <c r="V693"/>
  <c r="W692"/>
  <c r="V692"/>
  <c r="W691"/>
  <c r="V691"/>
  <c r="W690"/>
  <c r="V690"/>
  <c r="W689"/>
  <c r="V689"/>
  <c r="W688"/>
  <c r="V688"/>
  <c r="W687"/>
  <c r="V687"/>
  <c r="W686"/>
  <c r="V686"/>
  <c r="W685"/>
  <c r="V685"/>
  <c r="W684"/>
  <c r="V684"/>
  <c r="W682"/>
  <c r="V682"/>
  <c r="W680"/>
  <c r="V680"/>
  <c r="W679"/>
  <c r="V679"/>
  <c r="W678"/>
  <c r="V678"/>
  <c r="W673"/>
  <c r="V673"/>
  <c r="W672"/>
  <c r="V672"/>
  <c r="W670"/>
  <c r="V670"/>
  <c r="W669"/>
  <c r="V669"/>
  <c r="W668"/>
  <c r="V668"/>
  <c r="W667"/>
  <c r="V667"/>
  <c r="W666"/>
  <c r="V666"/>
  <c r="W665"/>
  <c r="V665"/>
  <c r="W664"/>
  <c r="V664"/>
  <c r="W663"/>
  <c r="V663"/>
  <c r="W662"/>
  <c r="V662"/>
  <c r="W661"/>
  <c r="V661"/>
  <c r="W659"/>
  <c r="V659"/>
  <c r="W657"/>
  <c r="V657"/>
  <c r="W656"/>
  <c r="V656"/>
  <c r="W655"/>
  <c r="V655"/>
  <c r="W650"/>
  <c r="V650"/>
  <c r="W649"/>
  <c r="V649"/>
  <c r="W647"/>
  <c r="V647"/>
  <c r="W646"/>
  <c r="V646"/>
  <c r="W645"/>
  <c r="V645"/>
  <c r="W644"/>
  <c r="V644"/>
  <c r="W643"/>
  <c r="V643"/>
  <c r="W642"/>
  <c r="V642"/>
  <c r="W641"/>
  <c r="V641"/>
  <c r="W640"/>
  <c r="V640"/>
  <c r="W639"/>
  <c r="V639"/>
  <c r="W638"/>
  <c r="V638"/>
  <c r="W636"/>
  <c r="V636"/>
  <c r="W634"/>
  <c r="V634"/>
  <c r="W633"/>
  <c r="V633"/>
  <c r="W632"/>
  <c r="V632"/>
  <c r="W627"/>
  <c r="V627"/>
  <c r="W626"/>
  <c r="V626"/>
  <c r="W624"/>
  <c r="V624"/>
  <c r="W623"/>
  <c r="V623"/>
  <c r="W622"/>
  <c r="V622"/>
  <c r="W621"/>
  <c r="V621"/>
  <c r="W620"/>
  <c r="V620"/>
  <c r="W619"/>
  <c r="V619"/>
  <c r="W618"/>
  <c r="V618"/>
  <c r="W617"/>
  <c r="V617"/>
  <c r="W616"/>
  <c r="V616"/>
  <c r="W615"/>
  <c r="V615"/>
  <c r="W613"/>
  <c r="V613"/>
  <c r="W611"/>
  <c r="V611"/>
  <c r="W610"/>
  <c r="V610"/>
  <c r="W609"/>
  <c r="V609"/>
  <c r="W604"/>
  <c r="V604"/>
  <c r="W603"/>
  <c r="V603"/>
  <c r="W601"/>
  <c r="V601"/>
  <c r="W600"/>
  <c r="V600"/>
  <c r="W599"/>
  <c r="V599"/>
  <c r="W598"/>
  <c r="V598"/>
  <c r="W597"/>
  <c r="V597"/>
  <c r="W596"/>
  <c r="V596"/>
  <c r="W595"/>
  <c r="V595"/>
  <c r="W594"/>
  <c r="V594"/>
  <c r="W593"/>
  <c r="V593"/>
  <c r="W592"/>
  <c r="V592"/>
  <c r="W590"/>
  <c r="V590"/>
  <c r="W588"/>
  <c r="V588"/>
  <c r="W587"/>
  <c r="V587"/>
  <c r="W586"/>
  <c r="V586"/>
  <c r="W581"/>
  <c r="V581"/>
  <c r="W580"/>
  <c r="V580"/>
  <c r="W578"/>
  <c r="V578"/>
  <c r="W577"/>
  <c r="V577"/>
  <c r="W576"/>
  <c r="V576"/>
  <c r="W575"/>
  <c r="V575"/>
  <c r="W574"/>
  <c r="V574"/>
  <c r="W573"/>
  <c r="V573"/>
  <c r="W572"/>
  <c r="V572"/>
  <c r="W571"/>
  <c r="V571"/>
  <c r="W570"/>
  <c r="V570"/>
  <c r="W569"/>
  <c r="V569"/>
  <c r="W567"/>
  <c r="V567"/>
  <c r="W565"/>
  <c r="V565"/>
  <c r="W564"/>
  <c r="V564"/>
  <c r="W563"/>
  <c r="V563"/>
  <c r="W558"/>
  <c r="V558"/>
  <c r="W557"/>
  <c r="V557"/>
  <c r="W555"/>
  <c r="V555"/>
  <c r="W554"/>
  <c r="V554"/>
  <c r="W553"/>
  <c r="V553"/>
  <c r="W552"/>
  <c r="V552"/>
  <c r="W551"/>
  <c r="V551"/>
  <c r="W550"/>
  <c r="V550"/>
  <c r="W549"/>
  <c r="V549"/>
  <c r="W548"/>
  <c r="V548"/>
  <c r="W547"/>
  <c r="V547"/>
  <c r="W546"/>
  <c r="V546"/>
  <c r="W544"/>
  <c r="V544"/>
  <c r="W542"/>
  <c r="V542"/>
  <c r="W541"/>
  <c r="V541"/>
  <c r="W540"/>
  <c r="V540"/>
  <c r="W535"/>
  <c r="V535"/>
  <c r="W533"/>
  <c r="V533"/>
  <c r="W532"/>
  <c r="V532"/>
  <c r="W530"/>
  <c r="V530"/>
  <c r="W528"/>
  <c r="V528"/>
  <c r="W527"/>
  <c r="V527"/>
  <c r="W526"/>
  <c r="V526"/>
  <c r="W525"/>
  <c r="V525"/>
  <c r="W524"/>
  <c r="V524"/>
  <c r="W523"/>
  <c r="V523"/>
  <c r="W522"/>
  <c r="V522"/>
  <c r="W520"/>
  <c r="V520"/>
  <c r="W519"/>
  <c r="V519"/>
  <c r="W518"/>
  <c r="V518"/>
  <c r="W517"/>
  <c r="V517"/>
  <c r="W516"/>
  <c r="V516"/>
  <c r="W515"/>
  <c r="V515"/>
  <c r="W514"/>
  <c r="V514"/>
  <c r="W513"/>
  <c r="V513"/>
  <c r="W512"/>
  <c r="V512"/>
  <c r="W511"/>
  <c r="V511"/>
  <c r="W510"/>
  <c r="V510"/>
  <c r="W508"/>
  <c r="V508"/>
  <c r="W506"/>
  <c r="V506"/>
  <c r="W505"/>
  <c r="V505"/>
  <c r="W504"/>
  <c r="V504"/>
  <c r="W499"/>
  <c r="V499"/>
  <c r="W498"/>
  <c r="V498"/>
  <c r="W496"/>
  <c r="V496"/>
  <c r="W495"/>
  <c r="V495"/>
  <c r="W494"/>
  <c r="V494"/>
  <c r="W493"/>
  <c r="V493"/>
  <c r="W491"/>
  <c r="V491"/>
  <c r="W490"/>
  <c r="V490"/>
  <c r="W489"/>
  <c r="V489"/>
  <c r="W488"/>
  <c r="V488"/>
  <c r="W487"/>
  <c r="V487"/>
  <c r="W486"/>
  <c r="V486"/>
  <c r="W485"/>
  <c r="V485"/>
  <c r="W484"/>
  <c r="V484"/>
  <c r="W483"/>
  <c r="V483"/>
  <c r="W482"/>
  <c r="V482"/>
  <c r="W480"/>
  <c r="V480"/>
  <c r="W478"/>
  <c r="V478"/>
  <c r="W477"/>
  <c r="V477"/>
  <c r="W476"/>
  <c r="V476"/>
  <c r="W471"/>
  <c r="V471"/>
  <c r="W470"/>
  <c r="V470"/>
  <c r="W469"/>
  <c r="V469"/>
  <c r="W467"/>
  <c r="V467"/>
  <c r="W466"/>
  <c r="V466"/>
  <c r="W464"/>
  <c r="V464"/>
  <c r="W463"/>
  <c r="V463"/>
  <c r="W462"/>
  <c r="V462"/>
  <c r="W461"/>
  <c r="V461"/>
  <c r="W460"/>
  <c r="V460"/>
  <c r="W459"/>
  <c r="V459"/>
  <c r="W458"/>
  <c r="V458"/>
  <c r="W457"/>
  <c r="V457"/>
  <c r="W456"/>
  <c r="V456"/>
  <c r="W455"/>
  <c r="V455"/>
  <c r="W454"/>
  <c r="V454"/>
  <c r="W452"/>
  <c r="V452"/>
  <c r="W450"/>
  <c r="V450"/>
  <c r="W449"/>
  <c r="V449"/>
  <c r="W448"/>
  <c r="V448"/>
  <c r="W443"/>
  <c r="V443"/>
  <c r="W442"/>
  <c r="V442"/>
  <c r="W440"/>
  <c r="V440"/>
  <c r="W438"/>
  <c r="V438"/>
  <c r="W437"/>
  <c r="V437"/>
  <c r="W435"/>
  <c r="V435"/>
  <c r="W434"/>
  <c r="V434"/>
  <c r="W433"/>
  <c r="V433"/>
  <c r="W432"/>
  <c r="V432"/>
  <c r="W431"/>
  <c r="V431"/>
  <c r="W430"/>
  <c r="V430"/>
  <c r="W429"/>
  <c r="V429"/>
  <c r="W428"/>
  <c r="V428"/>
  <c r="W427"/>
  <c r="V427"/>
  <c r="W426"/>
  <c r="V426"/>
  <c r="W424"/>
  <c r="V424"/>
  <c r="W422"/>
  <c r="V422"/>
  <c r="W421"/>
  <c r="V421"/>
  <c r="W420"/>
  <c r="V420"/>
  <c r="W413"/>
  <c r="W412" s="1"/>
  <c r="V413"/>
  <c r="V412" s="1"/>
  <c r="W411"/>
  <c r="V411"/>
  <c r="W410"/>
  <c r="V410"/>
  <c r="W408"/>
  <c r="V408"/>
  <c r="W407"/>
  <c r="V407"/>
  <c r="W406"/>
  <c r="V406"/>
  <c r="W404"/>
  <c r="V404"/>
  <c r="W403"/>
  <c r="V403"/>
  <c r="W402"/>
  <c r="V402"/>
  <c r="W400"/>
  <c r="V400"/>
  <c r="W399"/>
  <c r="V399"/>
  <c r="W398"/>
  <c r="V398"/>
  <c r="W397"/>
  <c r="V397"/>
  <c r="W396"/>
  <c r="V396"/>
  <c r="W395"/>
  <c r="V395"/>
  <c r="W394"/>
  <c r="V394"/>
  <c r="W393"/>
  <c r="V393"/>
  <c r="W392"/>
  <c r="V392"/>
  <c r="W391"/>
  <c r="V391"/>
  <c r="W390"/>
  <c r="V390"/>
  <c r="W388"/>
  <c r="V388"/>
  <c r="W386"/>
  <c r="V386"/>
  <c r="W385"/>
  <c r="V385"/>
  <c r="W384"/>
  <c r="V384"/>
  <c r="W377"/>
  <c r="V377"/>
  <c r="W376"/>
  <c r="V376"/>
  <c r="W374"/>
  <c r="V374"/>
  <c r="W372"/>
  <c r="V372"/>
  <c r="W371"/>
  <c r="V371"/>
  <c r="W370"/>
  <c r="V370"/>
  <c r="W369"/>
  <c r="V369"/>
  <c r="W368"/>
  <c r="V368"/>
  <c r="W367"/>
  <c r="V367"/>
  <c r="W366"/>
  <c r="V366"/>
  <c r="W365"/>
  <c r="V365"/>
  <c r="W364"/>
  <c r="V364"/>
  <c r="W363"/>
  <c r="V363"/>
  <c r="W361"/>
  <c r="V361"/>
  <c r="W359"/>
  <c r="V359"/>
  <c r="W358"/>
  <c r="V358"/>
  <c r="W357"/>
  <c r="V357"/>
  <c r="W352"/>
  <c r="V352"/>
  <c r="W351"/>
  <c r="V351"/>
  <c r="W349"/>
  <c r="V349"/>
  <c r="W348"/>
  <c r="V348"/>
  <c r="W347"/>
  <c r="V347"/>
  <c r="W346"/>
  <c r="V346"/>
  <c r="W345"/>
  <c r="V345"/>
  <c r="W344"/>
  <c r="V344"/>
  <c r="W343"/>
  <c r="V343"/>
  <c r="W342"/>
  <c r="V342"/>
  <c r="W341"/>
  <c r="V341"/>
  <c r="W340"/>
  <c r="V340"/>
  <c r="W338"/>
  <c r="V338"/>
  <c r="W336"/>
  <c r="V336"/>
  <c r="W335"/>
  <c r="V335"/>
  <c r="W334"/>
  <c r="V334"/>
  <c r="W329"/>
  <c r="V329"/>
  <c r="W328"/>
  <c r="V328"/>
  <c r="W326"/>
  <c r="V326"/>
  <c r="W325"/>
  <c r="V325"/>
  <c r="W324"/>
  <c r="V324"/>
  <c r="W323"/>
  <c r="V323"/>
  <c r="W322"/>
  <c r="V322"/>
  <c r="W321"/>
  <c r="V321"/>
  <c r="W320"/>
  <c r="V320"/>
  <c r="W319"/>
  <c r="V319"/>
  <c r="W318"/>
  <c r="V318"/>
  <c r="W317"/>
  <c r="V317"/>
  <c r="W315"/>
  <c r="V315"/>
  <c r="W313"/>
  <c r="V313"/>
  <c r="W312"/>
  <c r="V312"/>
  <c r="W311"/>
  <c r="V311"/>
  <c r="W306"/>
  <c r="V306"/>
  <c r="W305"/>
  <c r="V305"/>
  <c r="W303"/>
  <c r="V303"/>
  <c r="W302"/>
  <c r="V302"/>
  <c r="W301"/>
  <c r="V301"/>
  <c r="W300"/>
  <c r="V300"/>
  <c r="W299"/>
  <c r="V299"/>
  <c r="W298"/>
  <c r="V298"/>
  <c r="W297"/>
  <c r="V297"/>
  <c r="W296"/>
  <c r="V296"/>
  <c r="W295"/>
  <c r="V295"/>
  <c r="W294"/>
  <c r="V294"/>
  <c r="W292"/>
  <c r="V292"/>
  <c r="W290"/>
  <c r="V290"/>
  <c r="W289"/>
  <c r="V289"/>
  <c r="W288"/>
  <c r="V288"/>
  <c r="W283"/>
  <c r="V283"/>
  <c r="W282"/>
  <c r="V282"/>
  <c r="W280"/>
  <c r="V280"/>
  <c r="W279"/>
  <c r="V279"/>
  <c r="W278"/>
  <c r="V278"/>
  <c r="W277"/>
  <c r="V277"/>
  <c r="W276"/>
  <c r="V276"/>
  <c r="W275"/>
  <c r="V275"/>
  <c r="W274"/>
  <c r="V274"/>
  <c r="W273"/>
  <c r="V273"/>
  <c r="W272"/>
  <c r="V272"/>
  <c r="W271"/>
  <c r="V271"/>
  <c r="W269"/>
  <c r="V269"/>
  <c r="W267"/>
  <c r="V267"/>
  <c r="W266"/>
  <c r="V266"/>
  <c r="W265"/>
  <c r="V265"/>
  <c r="W260"/>
  <c r="V260"/>
  <c r="W259"/>
  <c r="V259"/>
  <c r="W257"/>
  <c r="V257"/>
  <c r="W256"/>
  <c r="V256"/>
  <c r="W255"/>
  <c r="V255"/>
  <c r="W254"/>
  <c r="V254"/>
  <c r="W253"/>
  <c r="V253"/>
  <c r="W252"/>
  <c r="V252"/>
  <c r="W251"/>
  <c r="V251"/>
  <c r="W250"/>
  <c r="V250"/>
  <c r="W249"/>
  <c r="V249"/>
  <c r="W248"/>
  <c r="V248"/>
  <c r="W246"/>
  <c r="V246"/>
  <c r="W244"/>
  <c r="V244"/>
  <c r="W243"/>
  <c r="V243"/>
  <c r="W242"/>
  <c r="V242"/>
  <c r="W237"/>
  <c r="V237"/>
  <c r="W236"/>
  <c r="V236"/>
  <c r="W234"/>
  <c r="V234"/>
  <c r="W233"/>
  <c r="V233"/>
  <c r="W232"/>
  <c r="V232"/>
  <c r="W231"/>
  <c r="V231"/>
  <c r="W230"/>
  <c r="V230"/>
  <c r="W229"/>
  <c r="V229"/>
  <c r="W228"/>
  <c r="V228"/>
  <c r="W227"/>
  <c r="V227"/>
  <c r="W226"/>
  <c r="V226"/>
  <c r="W225"/>
  <c r="V225"/>
  <c r="W223"/>
  <c r="V223"/>
  <c r="W221"/>
  <c r="V221"/>
  <c r="W220"/>
  <c r="V220"/>
  <c r="W219"/>
  <c r="V219"/>
  <c r="W214"/>
  <c r="V214"/>
  <c r="W213"/>
  <c r="V213"/>
  <c r="W211"/>
  <c r="V211"/>
  <c r="W210"/>
  <c r="V210"/>
  <c r="W209"/>
  <c r="V209"/>
  <c r="W208"/>
  <c r="V208"/>
  <c r="W207"/>
  <c r="V207"/>
  <c r="W206"/>
  <c r="V206"/>
  <c r="W205"/>
  <c r="V205"/>
  <c r="W204"/>
  <c r="V204"/>
  <c r="W203"/>
  <c r="V203"/>
  <c r="W202"/>
  <c r="V202"/>
  <c r="W200"/>
  <c r="V200"/>
  <c r="W198"/>
  <c r="V198"/>
  <c r="W197"/>
  <c r="V197"/>
  <c r="W196"/>
  <c r="V196"/>
  <c r="W191"/>
  <c r="V191"/>
  <c r="W190"/>
  <c r="V190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7"/>
  <c r="V177"/>
  <c r="W175"/>
  <c r="V175"/>
  <c r="W174"/>
  <c r="V174"/>
  <c r="W173"/>
  <c r="V173"/>
  <c r="W168"/>
  <c r="V168"/>
  <c r="W167"/>
  <c r="V167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4"/>
  <c r="V154"/>
  <c r="W152"/>
  <c r="V152"/>
  <c r="W151"/>
  <c r="V151"/>
  <c r="W150"/>
  <c r="V150"/>
  <c r="W145"/>
  <c r="V145"/>
  <c r="W144"/>
  <c r="V144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1"/>
  <c r="V131"/>
  <c r="W129"/>
  <c r="V129"/>
  <c r="W128"/>
  <c r="V128"/>
  <c r="W127"/>
  <c r="V127"/>
  <c r="W122"/>
  <c r="V122"/>
  <c r="W121"/>
  <c r="V121"/>
  <c r="W119"/>
  <c r="V119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6"/>
  <c r="V106"/>
  <c r="W104"/>
  <c r="V104"/>
  <c r="W103"/>
  <c r="V103"/>
  <c r="W102"/>
  <c r="V102"/>
  <c r="W96"/>
  <c r="W95"/>
  <c r="W93"/>
  <c r="W91"/>
  <c r="W89"/>
  <c r="W88"/>
  <c r="W87"/>
  <c r="W86"/>
  <c r="W85"/>
  <c r="W84"/>
  <c r="W83"/>
  <c r="W82"/>
  <c r="W81"/>
  <c r="W79"/>
  <c r="W78"/>
  <c r="W77"/>
  <c r="W76"/>
  <c r="W75"/>
  <c r="W74"/>
  <c r="W73"/>
  <c r="W72"/>
  <c r="W71"/>
  <c r="W70"/>
  <c r="W69"/>
  <c r="W67"/>
  <c r="W64"/>
  <c r="W65"/>
  <c r="W63"/>
  <c r="V96"/>
  <c r="V95"/>
  <c r="V93"/>
  <c r="Y93" s="1"/>
  <c r="V91"/>
  <c r="V89"/>
  <c r="V88"/>
  <c r="V87"/>
  <c r="V86"/>
  <c r="V85"/>
  <c r="V84"/>
  <c r="V83"/>
  <c r="V82"/>
  <c r="V81"/>
  <c r="V79"/>
  <c r="V78"/>
  <c r="Y78" s="1"/>
  <c r="V77"/>
  <c r="V76"/>
  <c r="V75"/>
  <c r="V74"/>
  <c r="Y74" s="1"/>
  <c r="V73"/>
  <c r="Y73" s="1"/>
  <c r="V72"/>
  <c r="V71"/>
  <c r="Y71" s="1"/>
  <c r="V70"/>
  <c r="Y70" s="1"/>
  <c r="V69"/>
  <c r="V67"/>
  <c r="V64"/>
  <c r="Y64" s="1"/>
  <c r="V65"/>
  <c r="Y65" s="1"/>
  <c r="V63"/>
  <c r="Y63" s="1"/>
  <c r="Y911"/>
  <c r="Y910"/>
  <c r="Y888"/>
  <c r="Y887"/>
  <c r="Y865"/>
  <c r="Y864"/>
  <c r="Y842"/>
  <c r="Y841"/>
  <c r="Y816"/>
  <c r="Y815"/>
  <c r="Y793"/>
  <c r="Y792"/>
  <c r="Y768"/>
  <c r="Y767"/>
  <c r="Y745"/>
  <c r="Y744"/>
  <c r="Y722"/>
  <c r="Y721"/>
  <c r="Y699"/>
  <c r="Y698"/>
  <c r="Y676"/>
  <c r="Y675"/>
  <c r="Y653"/>
  <c r="Y652"/>
  <c r="Y630"/>
  <c r="Y629"/>
  <c r="Y607"/>
  <c r="Y606"/>
  <c r="Y584"/>
  <c r="Y583"/>
  <c r="Y561"/>
  <c r="Y560"/>
  <c r="Y538"/>
  <c r="Y537"/>
  <c r="Y502"/>
  <c r="Y501"/>
  <c r="Y474"/>
  <c r="Y473"/>
  <c r="Y446"/>
  <c r="Y445"/>
  <c r="Y418"/>
  <c r="Y417"/>
  <c r="Y380"/>
  <c r="Y379"/>
  <c r="Y355"/>
  <c r="Y354"/>
  <c r="Y332"/>
  <c r="Y331"/>
  <c r="Y309"/>
  <c r="Y308"/>
  <c r="Y286"/>
  <c r="Y285"/>
  <c r="Y263"/>
  <c r="Y262"/>
  <c r="Y240"/>
  <c r="Y239"/>
  <c r="Y217"/>
  <c r="Y216"/>
  <c r="Y194"/>
  <c r="Y193"/>
  <c r="Y171"/>
  <c r="Y170"/>
  <c r="Y148"/>
  <c r="Y147"/>
  <c r="Y125"/>
  <c r="Y124"/>
  <c r="Y100"/>
  <c r="Y99"/>
  <c r="W54"/>
  <c r="V54"/>
  <c r="W53"/>
  <c r="V53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0"/>
  <c r="V40"/>
  <c r="W36"/>
  <c r="W37"/>
  <c r="W38"/>
  <c r="V37"/>
  <c r="V38"/>
  <c r="V36"/>
  <c r="W30"/>
  <c r="W31"/>
  <c r="W19"/>
  <c r="W20"/>
  <c r="W21"/>
  <c r="W22"/>
  <c r="W23"/>
  <c r="W24"/>
  <c r="W25"/>
  <c r="W26"/>
  <c r="W27"/>
  <c r="W28"/>
  <c r="W13"/>
  <c r="W14"/>
  <c r="W15"/>
  <c r="W17"/>
  <c r="V31"/>
  <c r="V30"/>
  <c r="V28"/>
  <c r="V27"/>
  <c r="V26"/>
  <c r="V25"/>
  <c r="V24"/>
  <c r="V23"/>
  <c r="V22"/>
  <c r="V21"/>
  <c r="V20"/>
  <c r="V19"/>
  <c r="V17"/>
  <c r="V14"/>
  <c r="V15"/>
  <c r="V13"/>
  <c r="K7" i="4"/>
  <c r="L932"/>
  <c r="I932"/>
  <c r="L931"/>
  <c r="I931"/>
  <c r="K930"/>
  <c r="J930"/>
  <c r="H930"/>
  <c r="G930"/>
  <c r="L929"/>
  <c r="I929"/>
  <c r="L928"/>
  <c r="I928"/>
  <c r="L927"/>
  <c r="I927"/>
  <c r="L926"/>
  <c r="I926"/>
  <c r="L925"/>
  <c r="I925"/>
  <c r="L924"/>
  <c r="I924"/>
  <c r="L923"/>
  <c r="I923"/>
  <c r="L922"/>
  <c r="I922"/>
  <c r="L921"/>
  <c r="I921"/>
  <c r="L920"/>
  <c r="I920"/>
  <c r="K919"/>
  <c r="J919"/>
  <c r="H919"/>
  <c r="G919"/>
  <c r="L918"/>
  <c r="L917" s="1"/>
  <c r="I918"/>
  <c r="I917" s="1"/>
  <c r="K917"/>
  <c r="J917"/>
  <c r="H917"/>
  <c r="G917"/>
  <c r="L916"/>
  <c r="I916"/>
  <c r="L915"/>
  <c r="I915"/>
  <c r="L914"/>
  <c r="I914"/>
  <c r="K913"/>
  <c r="J913"/>
  <c r="H913"/>
  <c r="G913"/>
  <c r="L909"/>
  <c r="I909"/>
  <c r="L908"/>
  <c r="I908"/>
  <c r="K907"/>
  <c r="J907"/>
  <c r="H907"/>
  <c r="G907"/>
  <c r="L906"/>
  <c r="I906"/>
  <c r="L905"/>
  <c r="I905"/>
  <c r="L904"/>
  <c r="I904"/>
  <c r="L903"/>
  <c r="I903"/>
  <c r="L902"/>
  <c r="I902"/>
  <c r="L901"/>
  <c r="I901"/>
  <c r="L900"/>
  <c r="I900"/>
  <c r="L899"/>
  <c r="I899"/>
  <c r="L898"/>
  <c r="I898"/>
  <c r="L897"/>
  <c r="I897"/>
  <c r="K896"/>
  <c r="J896"/>
  <c r="H896"/>
  <c r="G896"/>
  <c r="L895"/>
  <c r="L894" s="1"/>
  <c r="I895"/>
  <c r="I894" s="1"/>
  <c r="K894"/>
  <c r="J894"/>
  <c r="H894"/>
  <c r="G894"/>
  <c r="L893"/>
  <c r="I893"/>
  <c r="L892"/>
  <c r="I892"/>
  <c r="L891"/>
  <c r="I891"/>
  <c r="K890"/>
  <c r="J890"/>
  <c r="H890"/>
  <c r="G890"/>
  <c r="L886"/>
  <c r="I886"/>
  <c r="L885"/>
  <c r="I885"/>
  <c r="K884"/>
  <c r="J884"/>
  <c r="H884"/>
  <c r="G884"/>
  <c r="L883"/>
  <c r="I883"/>
  <c r="L882"/>
  <c r="I882"/>
  <c r="L881"/>
  <c r="I881"/>
  <c r="L880"/>
  <c r="I880"/>
  <c r="L879"/>
  <c r="I879"/>
  <c r="L878"/>
  <c r="I878"/>
  <c r="L877"/>
  <c r="I877"/>
  <c r="L876"/>
  <c r="I876"/>
  <c r="L875"/>
  <c r="I875"/>
  <c r="L874"/>
  <c r="I874"/>
  <c r="K873"/>
  <c r="J873"/>
  <c r="H873"/>
  <c r="G873"/>
  <c r="L872"/>
  <c r="L871" s="1"/>
  <c r="I872"/>
  <c r="I871" s="1"/>
  <c r="K871"/>
  <c r="J871"/>
  <c r="H871"/>
  <c r="G871"/>
  <c r="L870"/>
  <c r="I870"/>
  <c r="L869"/>
  <c r="I869"/>
  <c r="L868"/>
  <c r="I868"/>
  <c r="K867"/>
  <c r="J867"/>
  <c r="H867"/>
  <c r="G867"/>
  <c r="L863"/>
  <c r="I863"/>
  <c r="L862"/>
  <c r="I862"/>
  <c r="K861"/>
  <c r="J861"/>
  <c r="H861"/>
  <c r="G861"/>
  <c r="L860"/>
  <c r="I860"/>
  <c r="L859"/>
  <c r="I859"/>
  <c r="L858"/>
  <c r="I858"/>
  <c r="L857"/>
  <c r="I857"/>
  <c r="L856"/>
  <c r="I856"/>
  <c r="L855"/>
  <c r="I855"/>
  <c r="L854"/>
  <c r="I854"/>
  <c r="L853"/>
  <c r="I853"/>
  <c r="L852"/>
  <c r="I852"/>
  <c r="L851"/>
  <c r="I851"/>
  <c r="K850"/>
  <c r="J850"/>
  <c r="H850"/>
  <c r="G850"/>
  <c r="L849"/>
  <c r="L848" s="1"/>
  <c r="I849"/>
  <c r="I848" s="1"/>
  <c r="K848"/>
  <c r="J848"/>
  <c r="H848"/>
  <c r="G848"/>
  <c r="L847"/>
  <c r="I847"/>
  <c r="L846"/>
  <c r="I846"/>
  <c r="L845"/>
  <c r="I845"/>
  <c r="K844"/>
  <c r="J844"/>
  <c r="H844"/>
  <c r="G844"/>
  <c r="L840"/>
  <c r="I840"/>
  <c r="L839"/>
  <c r="I839"/>
  <c r="K838"/>
  <c r="J838"/>
  <c r="H838"/>
  <c r="G838"/>
  <c r="L836"/>
  <c r="L835" s="1"/>
  <c r="I836"/>
  <c r="I835" s="1"/>
  <c r="L834"/>
  <c r="I834"/>
  <c r="L833"/>
  <c r="I833"/>
  <c r="L832"/>
  <c r="I832"/>
  <c r="L831"/>
  <c r="I831"/>
  <c r="L830"/>
  <c r="I830"/>
  <c r="L829"/>
  <c r="I829"/>
  <c r="L828"/>
  <c r="I828"/>
  <c r="L827"/>
  <c r="I827"/>
  <c r="L826"/>
  <c r="I826"/>
  <c r="L825"/>
  <c r="I825"/>
  <c r="K824"/>
  <c r="J824"/>
  <c r="H824"/>
  <c r="G824"/>
  <c r="L823"/>
  <c r="L822" s="1"/>
  <c r="I823"/>
  <c r="I822" s="1"/>
  <c r="K822"/>
  <c r="J822"/>
  <c r="H822"/>
  <c r="G822"/>
  <c r="L821"/>
  <c r="I821"/>
  <c r="L820"/>
  <c r="I820"/>
  <c r="L819"/>
  <c r="I819"/>
  <c r="K818"/>
  <c r="J818"/>
  <c r="H818"/>
  <c r="G818"/>
  <c r="L814"/>
  <c r="I814"/>
  <c r="L813"/>
  <c r="I813"/>
  <c r="K812"/>
  <c r="J812"/>
  <c r="H812"/>
  <c r="G812"/>
  <c r="L811"/>
  <c r="I811"/>
  <c r="L810"/>
  <c r="I810"/>
  <c r="L809"/>
  <c r="I809"/>
  <c r="L808"/>
  <c r="I808"/>
  <c r="L807"/>
  <c r="I807"/>
  <c r="L806"/>
  <c r="I806"/>
  <c r="L805"/>
  <c r="I805"/>
  <c r="L804"/>
  <c r="I804"/>
  <c r="L803"/>
  <c r="I803"/>
  <c r="L802"/>
  <c r="I802"/>
  <c r="K801"/>
  <c r="J801"/>
  <c r="H801"/>
  <c r="G801"/>
  <c r="L800"/>
  <c r="L799" s="1"/>
  <c r="I800"/>
  <c r="I799" s="1"/>
  <c r="K799"/>
  <c r="J799"/>
  <c r="H799"/>
  <c r="G799"/>
  <c r="L798"/>
  <c r="I798"/>
  <c r="L797"/>
  <c r="I797"/>
  <c r="L796"/>
  <c r="I796"/>
  <c r="K795"/>
  <c r="J795"/>
  <c r="H795"/>
  <c r="G795"/>
  <c r="L791"/>
  <c r="I791"/>
  <c r="L790"/>
  <c r="I790"/>
  <c r="K789"/>
  <c r="J789"/>
  <c r="H789"/>
  <c r="G789"/>
  <c r="L788"/>
  <c r="L787" s="1"/>
  <c r="I788"/>
  <c r="I787" s="1"/>
  <c r="K787"/>
  <c r="J787"/>
  <c r="H787"/>
  <c r="G787"/>
  <c r="L786"/>
  <c r="I786"/>
  <c r="L785"/>
  <c r="I785"/>
  <c r="L784"/>
  <c r="I784"/>
  <c r="L783"/>
  <c r="I783"/>
  <c r="L782"/>
  <c r="I782"/>
  <c r="L781"/>
  <c r="I781"/>
  <c r="L780"/>
  <c r="I780"/>
  <c r="L779"/>
  <c r="I779"/>
  <c r="L778"/>
  <c r="I778"/>
  <c r="L777"/>
  <c r="I777"/>
  <c r="K776"/>
  <c r="J776"/>
  <c r="H776"/>
  <c r="G776"/>
  <c r="L775"/>
  <c r="L774" s="1"/>
  <c r="I775"/>
  <c r="I774" s="1"/>
  <c r="K774"/>
  <c r="J774"/>
  <c r="H774"/>
  <c r="G774"/>
  <c r="L773"/>
  <c r="I773"/>
  <c r="L772"/>
  <c r="I772"/>
  <c r="L771"/>
  <c r="I771"/>
  <c r="K770"/>
  <c r="J770"/>
  <c r="H770"/>
  <c r="G770"/>
  <c r="L766"/>
  <c r="I766"/>
  <c r="L765"/>
  <c r="I765"/>
  <c r="K764"/>
  <c r="J764"/>
  <c r="H764"/>
  <c r="G764"/>
  <c r="L763"/>
  <c r="I763"/>
  <c r="L762"/>
  <c r="I762"/>
  <c r="L761"/>
  <c r="I761"/>
  <c r="L760"/>
  <c r="I760"/>
  <c r="L759"/>
  <c r="I759"/>
  <c r="L758"/>
  <c r="I758"/>
  <c r="L757"/>
  <c r="I757"/>
  <c r="L756"/>
  <c r="I756"/>
  <c r="L755"/>
  <c r="I755"/>
  <c r="L754"/>
  <c r="I754"/>
  <c r="K753"/>
  <c r="J753"/>
  <c r="H753"/>
  <c r="G753"/>
  <c r="L752"/>
  <c r="L751" s="1"/>
  <c r="I752"/>
  <c r="I751" s="1"/>
  <c r="K751"/>
  <c r="J751"/>
  <c r="H751"/>
  <c r="G751"/>
  <c r="L750"/>
  <c r="I750"/>
  <c r="L749"/>
  <c r="I749"/>
  <c r="L748"/>
  <c r="I748"/>
  <c r="K747"/>
  <c r="J747"/>
  <c r="H747"/>
  <c r="G747"/>
  <c r="L743"/>
  <c r="I743"/>
  <c r="L742"/>
  <c r="I742"/>
  <c r="K741"/>
  <c r="J741"/>
  <c r="H741"/>
  <c r="G741"/>
  <c r="L740"/>
  <c r="I740"/>
  <c r="L739"/>
  <c r="I739"/>
  <c r="L738"/>
  <c r="I738"/>
  <c r="L737"/>
  <c r="I737"/>
  <c r="L736"/>
  <c r="I736"/>
  <c r="L735"/>
  <c r="I735"/>
  <c r="L734"/>
  <c r="I734"/>
  <c r="L733"/>
  <c r="I733"/>
  <c r="L732"/>
  <c r="I732"/>
  <c r="L731"/>
  <c r="I731"/>
  <c r="K730"/>
  <c r="J730"/>
  <c r="H730"/>
  <c r="G730"/>
  <c r="L729"/>
  <c r="L728" s="1"/>
  <c r="I729"/>
  <c r="I728" s="1"/>
  <c r="K728"/>
  <c r="J728"/>
  <c r="H728"/>
  <c r="G728"/>
  <c r="L727"/>
  <c r="I727"/>
  <c r="L726"/>
  <c r="I726"/>
  <c r="L725"/>
  <c r="I725"/>
  <c r="K724"/>
  <c r="J724"/>
  <c r="H724"/>
  <c r="G724"/>
  <c r="L720"/>
  <c r="I720"/>
  <c r="L719"/>
  <c r="I719"/>
  <c r="K718"/>
  <c r="J718"/>
  <c r="H718"/>
  <c r="G718"/>
  <c r="L717"/>
  <c r="I717"/>
  <c r="L716"/>
  <c r="I716"/>
  <c r="L715"/>
  <c r="I715"/>
  <c r="L714"/>
  <c r="I714"/>
  <c r="L713"/>
  <c r="I713"/>
  <c r="L712"/>
  <c r="I712"/>
  <c r="L711"/>
  <c r="I711"/>
  <c r="L710"/>
  <c r="I710"/>
  <c r="L709"/>
  <c r="I709"/>
  <c r="L708"/>
  <c r="I708"/>
  <c r="K707"/>
  <c r="J707"/>
  <c r="H707"/>
  <c r="G707"/>
  <c r="L706"/>
  <c r="L705" s="1"/>
  <c r="I706"/>
  <c r="I705" s="1"/>
  <c r="K705"/>
  <c r="J705"/>
  <c r="H705"/>
  <c r="G705"/>
  <c r="L704"/>
  <c r="I704"/>
  <c r="L703"/>
  <c r="I703"/>
  <c r="L702"/>
  <c r="I702"/>
  <c r="K701"/>
  <c r="J701"/>
  <c r="H701"/>
  <c r="G701"/>
  <c r="L697"/>
  <c r="I697"/>
  <c r="L696"/>
  <c r="I696"/>
  <c r="K695"/>
  <c r="J695"/>
  <c r="H695"/>
  <c r="G695"/>
  <c r="L694"/>
  <c r="I694"/>
  <c r="L693"/>
  <c r="I693"/>
  <c r="L692"/>
  <c r="I692"/>
  <c r="L691"/>
  <c r="I691"/>
  <c r="L690"/>
  <c r="I690"/>
  <c r="L689"/>
  <c r="I689"/>
  <c r="L688"/>
  <c r="I688"/>
  <c r="L687"/>
  <c r="I687"/>
  <c r="L686"/>
  <c r="I686"/>
  <c r="L685"/>
  <c r="I685"/>
  <c r="K684"/>
  <c r="J684"/>
  <c r="H684"/>
  <c r="G684"/>
  <c r="L683"/>
  <c r="L682" s="1"/>
  <c r="I683"/>
  <c r="I682" s="1"/>
  <c r="K682"/>
  <c r="J682"/>
  <c r="H682"/>
  <c r="G682"/>
  <c r="L681"/>
  <c r="I681"/>
  <c r="L680"/>
  <c r="I680"/>
  <c r="L679"/>
  <c r="I679"/>
  <c r="K678"/>
  <c r="J678"/>
  <c r="H678"/>
  <c r="G678"/>
  <c r="L674"/>
  <c r="I674"/>
  <c r="L673"/>
  <c r="I673"/>
  <c r="K672"/>
  <c r="J672"/>
  <c r="H672"/>
  <c r="G672"/>
  <c r="L671"/>
  <c r="I671"/>
  <c r="L670"/>
  <c r="I670"/>
  <c r="L669"/>
  <c r="I669"/>
  <c r="L668"/>
  <c r="I668"/>
  <c r="L667"/>
  <c r="I667"/>
  <c r="L666"/>
  <c r="I666"/>
  <c r="L665"/>
  <c r="I665"/>
  <c r="L664"/>
  <c r="I664"/>
  <c r="L663"/>
  <c r="I663"/>
  <c r="L662"/>
  <c r="I662"/>
  <c r="K661"/>
  <c r="J661"/>
  <c r="H661"/>
  <c r="G661"/>
  <c r="L660"/>
  <c r="L659" s="1"/>
  <c r="I660"/>
  <c r="I659" s="1"/>
  <c r="K659"/>
  <c r="J659"/>
  <c r="H659"/>
  <c r="G659"/>
  <c r="L658"/>
  <c r="I658"/>
  <c r="L657"/>
  <c r="I657"/>
  <c r="L656"/>
  <c r="I656"/>
  <c r="K655"/>
  <c r="J655"/>
  <c r="H655"/>
  <c r="G655"/>
  <c r="L651"/>
  <c r="I651"/>
  <c r="L650"/>
  <c r="I650"/>
  <c r="K649"/>
  <c r="J649"/>
  <c r="H649"/>
  <c r="G649"/>
  <c r="L648"/>
  <c r="I648"/>
  <c r="L647"/>
  <c r="I647"/>
  <c r="L646"/>
  <c r="I646"/>
  <c r="L645"/>
  <c r="I645"/>
  <c r="L644"/>
  <c r="I644"/>
  <c r="L643"/>
  <c r="I643"/>
  <c r="L642"/>
  <c r="I642"/>
  <c r="L641"/>
  <c r="I641"/>
  <c r="L640"/>
  <c r="I640"/>
  <c r="L639"/>
  <c r="I639"/>
  <c r="K638"/>
  <c r="J638"/>
  <c r="H638"/>
  <c r="G638"/>
  <c r="L637"/>
  <c r="L636" s="1"/>
  <c r="I637"/>
  <c r="I636" s="1"/>
  <c r="K636"/>
  <c r="J636"/>
  <c r="H636"/>
  <c r="G636"/>
  <c r="L635"/>
  <c r="I635"/>
  <c r="L634"/>
  <c r="I634"/>
  <c r="L633"/>
  <c r="I633"/>
  <c r="K632"/>
  <c r="J632"/>
  <c r="H632"/>
  <c r="G632"/>
  <c r="L628"/>
  <c r="I628"/>
  <c r="L627"/>
  <c r="I627"/>
  <c r="K626"/>
  <c r="J626"/>
  <c r="H626"/>
  <c r="G626"/>
  <c r="L625"/>
  <c r="I625"/>
  <c r="L624"/>
  <c r="I624"/>
  <c r="L623"/>
  <c r="I623"/>
  <c r="L622"/>
  <c r="I622"/>
  <c r="L621"/>
  <c r="I621"/>
  <c r="L620"/>
  <c r="I620"/>
  <c r="L619"/>
  <c r="I619"/>
  <c r="L618"/>
  <c r="I618"/>
  <c r="L617"/>
  <c r="I617"/>
  <c r="L616"/>
  <c r="I616"/>
  <c r="K615"/>
  <c r="J615"/>
  <c r="H615"/>
  <c r="G615"/>
  <c r="L614"/>
  <c r="L613" s="1"/>
  <c r="I614"/>
  <c r="I613" s="1"/>
  <c r="K613"/>
  <c r="J613"/>
  <c r="H613"/>
  <c r="G613"/>
  <c r="L612"/>
  <c r="I612"/>
  <c r="L611"/>
  <c r="I611"/>
  <c r="L610"/>
  <c r="I610"/>
  <c r="K609"/>
  <c r="J609"/>
  <c r="H609"/>
  <c r="G609"/>
  <c r="L605"/>
  <c r="I605"/>
  <c r="L604"/>
  <c r="I604"/>
  <c r="K603"/>
  <c r="J603"/>
  <c r="H603"/>
  <c r="G603"/>
  <c r="L602"/>
  <c r="I602"/>
  <c r="L601"/>
  <c r="I601"/>
  <c r="L600"/>
  <c r="I600"/>
  <c r="L599"/>
  <c r="I599"/>
  <c r="L598"/>
  <c r="I598"/>
  <c r="L597"/>
  <c r="I597"/>
  <c r="L596"/>
  <c r="I596"/>
  <c r="L595"/>
  <c r="I595"/>
  <c r="L594"/>
  <c r="I594"/>
  <c r="L593"/>
  <c r="I593"/>
  <c r="K592"/>
  <c r="J592"/>
  <c r="H592"/>
  <c r="G592"/>
  <c r="L591"/>
  <c r="L590" s="1"/>
  <c r="I591"/>
  <c r="I590" s="1"/>
  <c r="K590"/>
  <c r="J590"/>
  <c r="H590"/>
  <c r="G590"/>
  <c r="L589"/>
  <c r="I589"/>
  <c r="L588"/>
  <c r="I588"/>
  <c r="L587"/>
  <c r="I587"/>
  <c r="K586"/>
  <c r="J586"/>
  <c r="H586"/>
  <c r="G586"/>
  <c r="L582"/>
  <c r="I582"/>
  <c r="L581"/>
  <c r="I581"/>
  <c r="K580"/>
  <c r="J580"/>
  <c r="H580"/>
  <c r="G580"/>
  <c r="L579"/>
  <c r="I579"/>
  <c r="L578"/>
  <c r="I578"/>
  <c r="L577"/>
  <c r="I577"/>
  <c r="L576"/>
  <c r="I576"/>
  <c r="L575"/>
  <c r="I575"/>
  <c r="L574"/>
  <c r="I574"/>
  <c r="L573"/>
  <c r="I573"/>
  <c r="L572"/>
  <c r="I572"/>
  <c r="L571"/>
  <c r="I571"/>
  <c r="L570"/>
  <c r="I570"/>
  <c r="K569"/>
  <c r="J569"/>
  <c r="H569"/>
  <c r="G569"/>
  <c r="L568"/>
  <c r="L567" s="1"/>
  <c r="I568"/>
  <c r="I567" s="1"/>
  <c r="K567"/>
  <c r="J567"/>
  <c r="H567"/>
  <c r="G567"/>
  <c r="L566"/>
  <c r="I566"/>
  <c r="L565"/>
  <c r="I565"/>
  <c r="L564"/>
  <c r="I564"/>
  <c r="K563"/>
  <c r="J563"/>
  <c r="H563"/>
  <c r="G563"/>
  <c r="L559"/>
  <c r="I559"/>
  <c r="L558"/>
  <c r="I558"/>
  <c r="K557"/>
  <c r="J557"/>
  <c r="H557"/>
  <c r="G557"/>
  <c r="L556"/>
  <c r="I556"/>
  <c r="L555"/>
  <c r="I555"/>
  <c r="L554"/>
  <c r="I554"/>
  <c r="L553"/>
  <c r="I553"/>
  <c r="L552"/>
  <c r="I552"/>
  <c r="L551"/>
  <c r="I551"/>
  <c r="L550"/>
  <c r="I550"/>
  <c r="L549"/>
  <c r="I549"/>
  <c r="L548"/>
  <c r="I548"/>
  <c r="L547"/>
  <c r="I547"/>
  <c r="K546"/>
  <c r="J546"/>
  <c r="H546"/>
  <c r="G546"/>
  <c r="L545"/>
  <c r="L544" s="1"/>
  <c r="I545"/>
  <c r="I544" s="1"/>
  <c r="K544"/>
  <c r="J544"/>
  <c r="H544"/>
  <c r="G544"/>
  <c r="L543"/>
  <c r="I543"/>
  <c r="L542"/>
  <c r="I542"/>
  <c r="L541"/>
  <c r="I541"/>
  <c r="K540"/>
  <c r="J540"/>
  <c r="H540"/>
  <c r="G540"/>
  <c r="L536"/>
  <c r="L535" s="1"/>
  <c r="I536"/>
  <c r="I535" s="1"/>
  <c r="K535"/>
  <c r="J535"/>
  <c r="H535"/>
  <c r="G535"/>
  <c r="L534"/>
  <c r="I534"/>
  <c r="L533"/>
  <c r="I533"/>
  <c r="K532"/>
  <c r="J532"/>
  <c r="H532"/>
  <c r="G532"/>
  <c r="L531"/>
  <c r="L530" s="1"/>
  <c r="I531"/>
  <c r="I530" s="1"/>
  <c r="K530"/>
  <c r="J530"/>
  <c r="H530"/>
  <c r="G530"/>
  <c r="L529"/>
  <c r="I529"/>
  <c r="L528"/>
  <c r="I528"/>
  <c r="L527"/>
  <c r="I527"/>
  <c r="L526"/>
  <c r="I526"/>
  <c r="L525"/>
  <c r="I525"/>
  <c r="L524"/>
  <c r="I524"/>
  <c r="L523"/>
  <c r="I523"/>
  <c r="K522"/>
  <c r="J522"/>
  <c r="H522"/>
  <c r="G522"/>
  <c r="L521"/>
  <c r="I521"/>
  <c r="L520"/>
  <c r="I520"/>
  <c r="L519"/>
  <c r="I519"/>
  <c r="L518"/>
  <c r="I518"/>
  <c r="L517"/>
  <c r="I517"/>
  <c r="L516"/>
  <c r="I516"/>
  <c r="L515"/>
  <c r="I515"/>
  <c r="L514"/>
  <c r="I514"/>
  <c r="L513"/>
  <c r="I513"/>
  <c r="L512"/>
  <c r="I512"/>
  <c r="L511"/>
  <c r="I511"/>
  <c r="K510"/>
  <c r="J510"/>
  <c r="H510"/>
  <c r="G510"/>
  <c r="L509"/>
  <c r="L508" s="1"/>
  <c r="I509"/>
  <c r="I508" s="1"/>
  <c r="K508"/>
  <c r="J508"/>
  <c r="H508"/>
  <c r="G508"/>
  <c r="L507"/>
  <c r="I507"/>
  <c r="L506"/>
  <c r="I506"/>
  <c r="L505"/>
  <c r="I505"/>
  <c r="K504"/>
  <c r="J504"/>
  <c r="H504"/>
  <c r="G504"/>
  <c r="L500"/>
  <c r="I500"/>
  <c r="L499"/>
  <c r="I499"/>
  <c r="K498"/>
  <c r="J498"/>
  <c r="H498"/>
  <c r="G498"/>
  <c r="L497"/>
  <c r="I497"/>
  <c r="L496"/>
  <c r="I496"/>
  <c r="L495"/>
  <c r="I495"/>
  <c r="L494"/>
  <c r="I494"/>
  <c r="K493"/>
  <c r="J493"/>
  <c r="H493"/>
  <c r="G493"/>
  <c r="L492"/>
  <c r="I492"/>
  <c r="L491"/>
  <c r="I491"/>
  <c r="L490"/>
  <c r="I490"/>
  <c r="L489"/>
  <c r="I489"/>
  <c r="L488"/>
  <c r="I488"/>
  <c r="L487"/>
  <c r="I487"/>
  <c r="L486"/>
  <c r="I486"/>
  <c r="L485"/>
  <c r="I485"/>
  <c r="L484"/>
  <c r="I484"/>
  <c r="L483"/>
  <c r="I483"/>
  <c r="K482"/>
  <c r="J482"/>
  <c r="H482"/>
  <c r="G482"/>
  <c r="L481"/>
  <c r="L480" s="1"/>
  <c r="I481"/>
  <c r="I480" s="1"/>
  <c r="K480"/>
  <c r="J480"/>
  <c r="H480"/>
  <c r="G480"/>
  <c r="L479"/>
  <c r="I479"/>
  <c r="L478"/>
  <c r="I478"/>
  <c r="L477"/>
  <c r="I477"/>
  <c r="K476"/>
  <c r="J476"/>
  <c r="H476"/>
  <c r="G476"/>
  <c r="L472"/>
  <c r="I472"/>
  <c r="L471"/>
  <c r="I471"/>
  <c r="L470"/>
  <c r="I470"/>
  <c r="K469"/>
  <c r="J469"/>
  <c r="H469"/>
  <c r="G469"/>
  <c r="L468"/>
  <c r="I468"/>
  <c r="L467"/>
  <c r="I467"/>
  <c r="K466"/>
  <c r="J466"/>
  <c r="H466"/>
  <c r="G466"/>
  <c r="L465"/>
  <c r="I465"/>
  <c r="L464"/>
  <c r="I464"/>
  <c r="L463"/>
  <c r="I463"/>
  <c r="L462"/>
  <c r="I462"/>
  <c r="L461"/>
  <c r="I461"/>
  <c r="L460"/>
  <c r="I460"/>
  <c r="L459"/>
  <c r="I459"/>
  <c r="L458"/>
  <c r="I458"/>
  <c r="L457"/>
  <c r="I457"/>
  <c r="L456"/>
  <c r="I456"/>
  <c r="L455"/>
  <c r="I455"/>
  <c r="K454"/>
  <c r="J454"/>
  <c r="H454"/>
  <c r="G454"/>
  <c r="L453"/>
  <c r="L452" s="1"/>
  <c r="I453"/>
  <c r="I452" s="1"/>
  <c r="K452"/>
  <c r="J452"/>
  <c r="H452"/>
  <c r="G452"/>
  <c r="L451"/>
  <c r="I451"/>
  <c r="L450"/>
  <c r="I450"/>
  <c r="L449"/>
  <c r="I449"/>
  <c r="K448"/>
  <c r="J448"/>
  <c r="H448"/>
  <c r="G448"/>
  <c r="L444"/>
  <c r="I444"/>
  <c r="L443"/>
  <c r="I443"/>
  <c r="K442"/>
  <c r="J442"/>
  <c r="H442"/>
  <c r="G442"/>
  <c r="L441"/>
  <c r="L440" s="1"/>
  <c r="I441"/>
  <c r="I440" s="1"/>
  <c r="K440"/>
  <c r="J440"/>
  <c r="H440"/>
  <c r="G440"/>
  <c r="L439"/>
  <c r="L438"/>
  <c r="I438"/>
  <c r="K437"/>
  <c r="J437"/>
  <c r="H437"/>
  <c r="L436"/>
  <c r="I436"/>
  <c r="L435"/>
  <c r="I435"/>
  <c r="L434"/>
  <c r="I434"/>
  <c r="L433"/>
  <c r="I433"/>
  <c r="L432"/>
  <c r="I432"/>
  <c r="L431"/>
  <c r="I431"/>
  <c r="L430"/>
  <c r="I430"/>
  <c r="L429"/>
  <c r="I429"/>
  <c r="L428"/>
  <c r="I428"/>
  <c r="L427"/>
  <c r="I427"/>
  <c r="K426"/>
  <c r="J426"/>
  <c r="H426"/>
  <c r="G426"/>
  <c r="L425"/>
  <c r="L424" s="1"/>
  <c r="I425"/>
  <c r="I424" s="1"/>
  <c r="K424"/>
  <c r="J424"/>
  <c r="H424"/>
  <c r="G424"/>
  <c r="L423"/>
  <c r="I423"/>
  <c r="L422"/>
  <c r="I422"/>
  <c r="L421"/>
  <c r="I421"/>
  <c r="K420"/>
  <c r="J420"/>
  <c r="H420"/>
  <c r="G420"/>
  <c r="L414"/>
  <c r="L413" s="1"/>
  <c r="I414"/>
  <c r="I413" s="1"/>
  <c r="L412"/>
  <c r="I412"/>
  <c r="L411"/>
  <c r="I411"/>
  <c r="K410"/>
  <c r="J410"/>
  <c r="H410"/>
  <c r="G410"/>
  <c r="L409"/>
  <c r="I409"/>
  <c r="L408"/>
  <c r="I408"/>
  <c r="L407"/>
  <c r="L406" s="1"/>
  <c r="I407"/>
  <c r="I406" s="1"/>
  <c r="L405"/>
  <c r="I405"/>
  <c r="L404"/>
  <c r="I404"/>
  <c r="L403"/>
  <c r="I403"/>
  <c r="K402"/>
  <c r="J402"/>
  <c r="H402"/>
  <c r="G402"/>
  <c r="L401"/>
  <c r="I401"/>
  <c r="L400"/>
  <c r="I400"/>
  <c r="L399"/>
  <c r="I399"/>
  <c r="L398"/>
  <c r="I398"/>
  <c r="L397"/>
  <c r="I397"/>
  <c r="L396"/>
  <c r="I396"/>
  <c r="L395"/>
  <c r="I395"/>
  <c r="L394"/>
  <c r="I394"/>
  <c r="L393"/>
  <c r="I393"/>
  <c r="L392"/>
  <c r="I392"/>
  <c r="L391"/>
  <c r="I391"/>
  <c r="K390"/>
  <c r="J390"/>
  <c r="H390"/>
  <c r="G390"/>
  <c r="L389"/>
  <c r="L388" s="1"/>
  <c r="I389"/>
  <c r="I388" s="1"/>
  <c r="K388"/>
  <c r="J388"/>
  <c r="H388"/>
  <c r="G388"/>
  <c r="L387"/>
  <c r="I387"/>
  <c r="L386"/>
  <c r="I386"/>
  <c r="L385"/>
  <c r="I385"/>
  <c r="K384"/>
  <c r="J384"/>
  <c r="H384"/>
  <c r="G384"/>
  <c r="L378"/>
  <c r="I378"/>
  <c r="L377"/>
  <c r="I377"/>
  <c r="K376"/>
  <c r="J376"/>
  <c r="H376"/>
  <c r="G376"/>
  <c r="L375"/>
  <c r="L374" s="1"/>
  <c r="I375"/>
  <c r="I374" s="1"/>
  <c r="K374"/>
  <c r="J374"/>
  <c r="H374"/>
  <c r="G374"/>
  <c r="L373"/>
  <c r="I373"/>
  <c r="L372"/>
  <c r="I372"/>
  <c r="L371"/>
  <c r="I371"/>
  <c r="L370"/>
  <c r="I370"/>
  <c r="L369"/>
  <c r="I369"/>
  <c r="L368"/>
  <c r="I368"/>
  <c r="L367"/>
  <c r="I367"/>
  <c r="L366"/>
  <c r="I366"/>
  <c r="L365"/>
  <c r="I365"/>
  <c r="L364"/>
  <c r="I364"/>
  <c r="K363"/>
  <c r="J363"/>
  <c r="H363"/>
  <c r="G363"/>
  <c r="L362"/>
  <c r="L361" s="1"/>
  <c r="I362"/>
  <c r="I361" s="1"/>
  <c r="K361"/>
  <c r="J361"/>
  <c r="H361"/>
  <c r="G361"/>
  <c r="L360"/>
  <c r="I360"/>
  <c r="L359"/>
  <c r="I359"/>
  <c r="L358"/>
  <c r="I358"/>
  <c r="K357"/>
  <c r="J357"/>
  <c r="H357"/>
  <c r="G357"/>
  <c r="L353"/>
  <c r="I353"/>
  <c r="L352"/>
  <c r="I352"/>
  <c r="K351"/>
  <c r="J351"/>
  <c r="H351"/>
  <c r="G351"/>
  <c r="L350"/>
  <c r="I350"/>
  <c r="L349"/>
  <c r="I349"/>
  <c r="L348"/>
  <c r="I348"/>
  <c r="L347"/>
  <c r="I347"/>
  <c r="L346"/>
  <c r="I346"/>
  <c r="L345"/>
  <c r="I345"/>
  <c r="L344"/>
  <c r="I344"/>
  <c r="L343"/>
  <c r="I343"/>
  <c r="L342"/>
  <c r="I342"/>
  <c r="L341"/>
  <c r="I341"/>
  <c r="K340"/>
  <c r="J340"/>
  <c r="H340"/>
  <c r="G340"/>
  <c r="L339"/>
  <c r="L338" s="1"/>
  <c r="I339"/>
  <c r="I338" s="1"/>
  <c r="K338"/>
  <c r="J338"/>
  <c r="H338"/>
  <c r="G338"/>
  <c r="L337"/>
  <c r="I337"/>
  <c r="L336"/>
  <c r="I336"/>
  <c r="L335"/>
  <c r="I335"/>
  <c r="K334"/>
  <c r="J334"/>
  <c r="H334"/>
  <c r="G334"/>
  <c r="L330"/>
  <c r="I330"/>
  <c r="L329"/>
  <c r="I329"/>
  <c r="K328"/>
  <c r="J328"/>
  <c r="H328"/>
  <c r="G328"/>
  <c r="L327"/>
  <c r="I327"/>
  <c r="L326"/>
  <c r="I326"/>
  <c r="L325"/>
  <c r="I325"/>
  <c r="L324"/>
  <c r="I324"/>
  <c r="L323"/>
  <c r="I323"/>
  <c r="L322"/>
  <c r="I322"/>
  <c r="L321"/>
  <c r="I321"/>
  <c r="L320"/>
  <c r="I320"/>
  <c r="L319"/>
  <c r="I319"/>
  <c r="L318"/>
  <c r="I318"/>
  <c r="K317"/>
  <c r="J317"/>
  <c r="H317"/>
  <c r="G317"/>
  <c r="L316"/>
  <c r="L315" s="1"/>
  <c r="I316"/>
  <c r="I315" s="1"/>
  <c r="K315"/>
  <c r="J315"/>
  <c r="H315"/>
  <c r="G315"/>
  <c r="L314"/>
  <c r="I314"/>
  <c r="L313"/>
  <c r="I313"/>
  <c r="L312"/>
  <c r="I312"/>
  <c r="K311"/>
  <c r="J311"/>
  <c r="H311"/>
  <c r="G311"/>
  <c r="L307"/>
  <c r="I307"/>
  <c r="L306"/>
  <c r="I306"/>
  <c r="K305"/>
  <c r="J305"/>
  <c r="H305"/>
  <c r="G305"/>
  <c r="L304"/>
  <c r="I304"/>
  <c r="L303"/>
  <c r="I303"/>
  <c r="L302"/>
  <c r="I302"/>
  <c r="L301"/>
  <c r="I301"/>
  <c r="L300"/>
  <c r="I300"/>
  <c r="L299"/>
  <c r="I299"/>
  <c r="L298"/>
  <c r="I298"/>
  <c r="L297"/>
  <c r="I297"/>
  <c r="L296"/>
  <c r="I296"/>
  <c r="L295"/>
  <c r="I295"/>
  <c r="K294"/>
  <c r="J294"/>
  <c r="H294"/>
  <c r="G294"/>
  <c r="L293"/>
  <c r="L292" s="1"/>
  <c r="I293"/>
  <c r="I292" s="1"/>
  <c r="K292"/>
  <c r="J292"/>
  <c r="H292"/>
  <c r="G292"/>
  <c r="L291"/>
  <c r="I291"/>
  <c r="L290"/>
  <c r="I290"/>
  <c r="L289"/>
  <c r="I289"/>
  <c r="K288"/>
  <c r="J288"/>
  <c r="H288"/>
  <c r="G288"/>
  <c r="L284"/>
  <c r="I284"/>
  <c r="L283"/>
  <c r="I283"/>
  <c r="K282"/>
  <c r="J282"/>
  <c r="H282"/>
  <c r="G282"/>
  <c r="L281"/>
  <c r="I281"/>
  <c r="L280"/>
  <c r="I280"/>
  <c r="L279"/>
  <c r="I279"/>
  <c r="L278"/>
  <c r="I278"/>
  <c r="L277"/>
  <c r="I277"/>
  <c r="L276"/>
  <c r="I276"/>
  <c r="L275"/>
  <c r="I275"/>
  <c r="L274"/>
  <c r="I274"/>
  <c r="L273"/>
  <c r="I273"/>
  <c r="L272"/>
  <c r="I272"/>
  <c r="K271"/>
  <c r="J271"/>
  <c r="H271"/>
  <c r="G271"/>
  <c r="L270"/>
  <c r="L269" s="1"/>
  <c r="I270"/>
  <c r="I269" s="1"/>
  <c r="K269"/>
  <c r="J269"/>
  <c r="H269"/>
  <c r="G269"/>
  <c r="L268"/>
  <c r="I268"/>
  <c r="L267"/>
  <c r="I267"/>
  <c r="L266"/>
  <c r="I266"/>
  <c r="K265"/>
  <c r="J265"/>
  <c r="H265"/>
  <c r="G265"/>
  <c r="L261"/>
  <c r="I261"/>
  <c r="L260"/>
  <c r="I260"/>
  <c r="K259"/>
  <c r="J259"/>
  <c r="H259"/>
  <c r="G259"/>
  <c r="L258"/>
  <c r="I258"/>
  <c r="L257"/>
  <c r="I257"/>
  <c r="L256"/>
  <c r="I256"/>
  <c r="L255"/>
  <c r="I255"/>
  <c r="L254"/>
  <c r="I254"/>
  <c r="L253"/>
  <c r="I253"/>
  <c r="L252"/>
  <c r="I252"/>
  <c r="L251"/>
  <c r="I251"/>
  <c r="L250"/>
  <c r="I250"/>
  <c r="L249"/>
  <c r="I249"/>
  <c r="K248"/>
  <c r="J248"/>
  <c r="H248"/>
  <c r="G248"/>
  <c r="L247"/>
  <c r="L246" s="1"/>
  <c r="I247"/>
  <c r="I246" s="1"/>
  <c r="K246"/>
  <c r="J246"/>
  <c r="H246"/>
  <c r="G246"/>
  <c r="L245"/>
  <c r="I245"/>
  <c r="L244"/>
  <c r="I244"/>
  <c r="L243"/>
  <c r="I243"/>
  <c r="K242"/>
  <c r="J242"/>
  <c r="H242"/>
  <c r="G242"/>
  <c r="L238"/>
  <c r="I238"/>
  <c r="L237"/>
  <c r="I237"/>
  <c r="K236"/>
  <c r="J236"/>
  <c r="H236"/>
  <c r="G236"/>
  <c r="L235"/>
  <c r="I235"/>
  <c r="L234"/>
  <c r="I234"/>
  <c r="L233"/>
  <c r="I233"/>
  <c r="L232"/>
  <c r="I232"/>
  <c r="L231"/>
  <c r="I231"/>
  <c r="L230"/>
  <c r="I230"/>
  <c r="L229"/>
  <c r="I229"/>
  <c r="L228"/>
  <c r="I228"/>
  <c r="L227"/>
  <c r="I227"/>
  <c r="L226"/>
  <c r="I226"/>
  <c r="K225"/>
  <c r="J225"/>
  <c r="H225"/>
  <c r="G225"/>
  <c r="L224"/>
  <c r="L223" s="1"/>
  <c r="I224"/>
  <c r="I223" s="1"/>
  <c r="K223"/>
  <c r="J223"/>
  <c r="H223"/>
  <c r="G223"/>
  <c r="L222"/>
  <c r="I222"/>
  <c r="L221"/>
  <c r="I221"/>
  <c r="L220"/>
  <c r="I220"/>
  <c r="K219"/>
  <c r="J219"/>
  <c r="H219"/>
  <c r="G219"/>
  <c r="L215"/>
  <c r="I215"/>
  <c r="L214"/>
  <c r="I214"/>
  <c r="K213"/>
  <c r="J213"/>
  <c r="H213"/>
  <c r="G213"/>
  <c r="L212"/>
  <c r="I212"/>
  <c r="L211"/>
  <c r="I211"/>
  <c r="L210"/>
  <c r="I210"/>
  <c r="L209"/>
  <c r="I209"/>
  <c r="L208"/>
  <c r="I208"/>
  <c r="L207"/>
  <c r="I207"/>
  <c r="L206"/>
  <c r="I206"/>
  <c r="L205"/>
  <c r="I205"/>
  <c r="L204"/>
  <c r="I204"/>
  <c r="L203"/>
  <c r="I203"/>
  <c r="K202"/>
  <c r="J202"/>
  <c r="H202"/>
  <c r="G202"/>
  <c r="L201"/>
  <c r="L200" s="1"/>
  <c r="I201"/>
  <c r="I200" s="1"/>
  <c r="K200"/>
  <c r="J200"/>
  <c r="H200"/>
  <c r="G200"/>
  <c r="L199"/>
  <c r="I199"/>
  <c r="L198"/>
  <c r="I198"/>
  <c r="L197"/>
  <c r="I197"/>
  <c r="K196"/>
  <c r="J196"/>
  <c r="H196"/>
  <c r="G196"/>
  <c r="L192"/>
  <c r="I192"/>
  <c r="L191"/>
  <c r="I191"/>
  <c r="K190"/>
  <c r="J190"/>
  <c r="H190"/>
  <c r="G190"/>
  <c r="L189"/>
  <c r="I189"/>
  <c r="L188"/>
  <c r="I188"/>
  <c r="L187"/>
  <c r="I187"/>
  <c r="L186"/>
  <c r="I186"/>
  <c r="L185"/>
  <c r="I185"/>
  <c r="L184"/>
  <c r="I184"/>
  <c r="L183"/>
  <c r="I183"/>
  <c r="L182"/>
  <c r="I182"/>
  <c r="L181"/>
  <c r="I181"/>
  <c r="L180"/>
  <c r="I180"/>
  <c r="K179"/>
  <c r="J179"/>
  <c r="H179"/>
  <c r="G179"/>
  <c r="L178"/>
  <c r="L177" s="1"/>
  <c r="I178"/>
  <c r="I177" s="1"/>
  <c r="K177"/>
  <c r="J177"/>
  <c r="H177"/>
  <c r="G177"/>
  <c r="L176"/>
  <c r="I176"/>
  <c r="L175"/>
  <c r="I175"/>
  <c r="L174"/>
  <c r="I174"/>
  <c r="K173"/>
  <c r="J173"/>
  <c r="H173"/>
  <c r="G173"/>
  <c r="L169"/>
  <c r="I169"/>
  <c r="L168"/>
  <c r="I168"/>
  <c r="K167"/>
  <c r="J167"/>
  <c r="H167"/>
  <c r="G167"/>
  <c r="L166"/>
  <c r="I166"/>
  <c r="L165"/>
  <c r="I165"/>
  <c r="L164"/>
  <c r="I164"/>
  <c r="L163"/>
  <c r="I163"/>
  <c r="L162"/>
  <c r="I162"/>
  <c r="L161"/>
  <c r="I161"/>
  <c r="L160"/>
  <c r="I160"/>
  <c r="L159"/>
  <c r="I159"/>
  <c r="L158"/>
  <c r="I158"/>
  <c r="L157"/>
  <c r="I157"/>
  <c r="K156"/>
  <c r="J156"/>
  <c r="H156"/>
  <c r="G156"/>
  <c r="L155"/>
  <c r="L154" s="1"/>
  <c r="I155"/>
  <c r="I154" s="1"/>
  <c r="K154"/>
  <c r="J154"/>
  <c r="H154"/>
  <c r="G154"/>
  <c r="L153"/>
  <c r="I153"/>
  <c r="L152"/>
  <c r="I152"/>
  <c r="L151"/>
  <c r="I151"/>
  <c r="K150"/>
  <c r="J150"/>
  <c r="H150"/>
  <c r="G150"/>
  <c r="L146"/>
  <c r="I146"/>
  <c r="L145"/>
  <c r="I145"/>
  <c r="K144"/>
  <c r="J144"/>
  <c r="H144"/>
  <c r="G144"/>
  <c r="L143"/>
  <c r="I143"/>
  <c r="L142"/>
  <c r="I142"/>
  <c r="L141"/>
  <c r="I141"/>
  <c r="L140"/>
  <c r="I140"/>
  <c r="L139"/>
  <c r="I139"/>
  <c r="L138"/>
  <c r="I138"/>
  <c r="L137"/>
  <c r="I137"/>
  <c r="L136"/>
  <c r="I136"/>
  <c r="L135"/>
  <c r="I135"/>
  <c r="L134"/>
  <c r="I134"/>
  <c r="K133"/>
  <c r="J133"/>
  <c r="H133"/>
  <c r="G133"/>
  <c r="L132"/>
  <c r="L131" s="1"/>
  <c r="I132"/>
  <c r="I131" s="1"/>
  <c r="K131"/>
  <c r="J131"/>
  <c r="H131"/>
  <c r="G131"/>
  <c r="L130"/>
  <c r="I130"/>
  <c r="L129"/>
  <c r="I129"/>
  <c r="L128"/>
  <c r="I128"/>
  <c r="K127"/>
  <c r="J127"/>
  <c r="H127"/>
  <c r="G127"/>
  <c r="L123"/>
  <c r="I123"/>
  <c r="L122"/>
  <c r="I122"/>
  <c r="K121"/>
  <c r="J121"/>
  <c r="H121"/>
  <c r="G121"/>
  <c r="L120"/>
  <c r="L119" s="1"/>
  <c r="I120"/>
  <c r="I119" s="1"/>
  <c r="K119"/>
  <c r="J119"/>
  <c r="H119"/>
  <c r="G119"/>
  <c r="L118"/>
  <c r="I118"/>
  <c r="L117"/>
  <c r="I117"/>
  <c r="L116"/>
  <c r="I116"/>
  <c r="L115"/>
  <c r="I115"/>
  <c r="L114"/>
  <c r="I114"/>
  <c r="L113"/>
  <c r="I113"/>
  <c r="L112"/>
  <c r="I112"/>
  <c r="L111"/>
  <c r="I111"/>
  <c r="L110"/>
  <c r="I110"/>
  <c r="L109"/>
  <c r="I109"/>
  <c r="K108"/>
  <c r="J108"/>
  <c r="H108"/>
  <c r="G108"/>
  <c r="L107"/>
  <c r="L106" s="1"/>
  <c r="I107"/>
  <c r="I106" s="1"/>
  <c r="K106"/>
  <c r="J106"/>
  <c r="H106"/>
  <c r="G106"/>
  <c r="L105"/>
  <c r="I105"/>
  <c r="L104"/>
  <c r="I104"/>
  <c r="L103"/>
  <c r="I103"/>
  <c r="K102"/>
  <c r="J102"/>
  <c r="H102"/>
  <c r="G102"/>
  <c r="L97"/>
  <c r="I97"/>
  <c r="L96"/>
  <c r="L95" s="1"/>
  <c r="I96"/>
  <c r="I95" s="1"/>
  <c r="L94"/>
  <c r="L93" s="1"/>
  <c r="I94"/>
  <c r="I93" s="1"/>
  <c r="K93"/>
  <c r="J93"/>
  <c r="H93"/>
  <c r="G93"/>
  <c r="L92"/>
  <c r="I92"/>
  <c r="L90"/>
  <c r="I90"/>
  <c r="L89"/>
  <c r="I89"/>
  <c r="L88"/>
  <c r="I88"/>
  <c r="L87"/>
  <c r="I87"/>
  <c r="L86"/>
  <c r="I86"/>
  <c r="L85"/>
  <c r="I85"/>
  <c r="L84"/>
  <c r="I84"/>
  <c r="L83"/>
  <c r="I83"/>
  <c r="L82"/>
  <c r="I82"/>
  <c r="K81"/>
  <c r="J81"/>
  <c r="H81"/>
  <c r="G81"/>
  <c r="L80"/>
  <c r="I80"/>
  <c r="L79"/>
  <c r="I79"/>
  <c r="L78"/>
  <c r="I78"/>
  <c r="L77"/>
  <c r="I77"/>
  <c r="L76"/>
  <c r="I76"/>
  <c r="L75"/>
  <c r="I75"/>
  <c r="L74"/>
  <c r="I74"/>
  <c r="L73"/>
  <c r="I73"/>
  <c r="L72"/>
  <c r="I72"/>
  <c r="L71"/>
  <c r="I71"/>
  <c r="L70"/>
  <c r="I70"/>
  <c r="K69"/>
  <c r="J69"/>
  <c r="H69"/>
  <c r="G69"/>
  <c r="L68"/>
  <c r="L67" s="1"/>
  <c r="I68"/>
  <c r="I67" s="1"/>
  <c r="K67"/>
  <c r="J67"/>
  <c r="H67"/>
  <c r="G67"/>
  <c r="L66"/>
  <c r="I66"/>
  <c r="L65"/>
  <c r="I65"/>
  <c r="L64"/>
  <c r="I64"/>
  <c r="K63"/>
  <c r="K99" s="1"/>
  <c r="J63"/>
  <c r="H63"/>
  <c r="G63"/>
  <c r="L55"/>
  <c r="I55"/>
  <c r="L54"/>
  <c r="I54"/>
  <c r="K53"/>
  <c r="J53"/>
  <c r="H53"/>
  <c r="G53"/>
  <c r="L52"/>
  <c r="I52"/>
  <c r="L51"/>
  <c r="I51"/>
  <c r="L50"/>
  <c r="I50"/>
  <c r="L49"/>
  <c r="I49"/>
  <c r="L48"/>
  <c r="I48"/>
  <c r="L47"/>
  <c r="I47"/>
  <c r="L46"/>
  <c r="I46"/>
  <c r="L45"/>
  <c r="I45"/>
  <c r="L44"/>
  <c r="I44"/>
  <c r="L43"/>
  <c r="I43"/>
  <c r="K42"/>
  <c r="J42"/>
  <c r="H42"/>
  <c r="G42"/>
  <c r="L41"/>
  <c r="L40" s="1"/>
  <c r="I41"/>
  <c r="I40" s="1"/>
  <c r="K40"/>
  <c r="J40"/>
  <c r="H40"/>
  <c r="G40"/>
  <c r="L39"/>
  <c r="I39"/>
  <c r="L38"/>
  <c r="I38"/>
  <c r="L37"/>
  <c r="I37"/>
  <c r="K36"/>
  <c r="J36"/>
  <c r="H36"/>
  <c r="G36"/>
  <c r="L32"/>
  <c r="I32"/>
  <c r="L31"/>
  <c r="I31"/>
  <c r="K30"/>
  <c r="J30"/>
  <c r="H30"/>
  <c r="G30"/>
  <c r="L29"/>
  <c r="I29"/>
  <c r="L28"/>
  <c r="I28"/>
  <c r="L27"/>
  <c r="I27"/>
  <c r="L26"/>
  <c r="I26"/>
  <c r="L25"/>
  <c r="I25"/>
  <c r="L24"/>
  <c r="I24"/>
  <c r="L23"/>
  <c r="I23"/>
  <c r="L22"/>
  <c r="I22"/>
  <c r="L21"/>
  <c r="I21"/>
  <c r="L20"/>
  <c r="I20"/>
  <c r="K19"/>
  <c r="J19"/>
  <c r="H19"/>
  <c r="G19"/>
  <c r="L18"/>
  <c r="L17" s="1"/>
  <c r="I18"/>
  <c r="I17" s="1"/>
  <c r="K17"/>
  <c r="J17"/>
  <c r="H17"/>
  <c r="G17"/>
  <c r="L16"/>
  <c r="I16"/>
  <c r="L15"/>
  <c r="I15"/>
  <c r="L14"/>
  <c r="I14"/>
  <c r="K13"/>
  <c r="J13"/>
  <c r="H13"/>
  <c r="G13"/>
  <c r="E3"/>
  <c r="G2"/>
  <c r="Q7" i="3"/>
  <c r="N7"/>
  <c r="K7"/>
  <c r="G2"/>
  <c r="R932"/>
  <c r="O932"/>
  <c r="L932"/>
  <c r="I932"/>
  <c r="R931"/>
  <c r="O931"/>
  <c r="L931"/>
  <c r="I931"/>
  <c r="Q930"/>
  <c r="P930"/>
  <c r="N930"/>
  <c r="M930"/>
  <c r="K930"/>
  <c r="J930"/>
  <c r="H930"/>
  <c r="G930"/>
  <c r="R929"/>
  <c r="O929"/>
  <c r="L929"/>
  <c r="I929"/>
  <c r="R928"/>
  <c r="O928"/>
  <c r="L928"/>
  <c r="I928"/>
  <c r="R927"/>
  <c r="O927"/>
  <c r="L927"/>
  <c r="I927"/>
  <c r="R926"/>
  <c r="O926"/>
  <c r="L926"/>
  <c r="I926"/>
  <c r="R925"/>
  <c r="O925"/>
  <c r="L925"/>
  <c r="I925"/>
  <c r="R924"/>
  <c r="O924"/>
  <c r="L924"/>
  <c r="I924"/>
  <c r="R923"/>
  <c r="O923"/>
  <c r="L923"/>
  <c r="I923"/>
  <c r="R922"/>
  <c r="O922"/>
  <c r="L922"/>
  <c r="I922"/>
  <c r="R921"/>
  <c r="O921"/>
  <c r="L921"/>
  <c r="I921"/>
  <c r="R920"/>
  <c r="O920"/>
  <c r="L920"/>
  <c r="I920"/>
  <c r="Q919"/>
  <c r="P919"/>
  <c r="N919"/>
  <c r="M919"/>
  <c r="K919"/>
  <c r="J919"/>
  <c r="H919"/>
  <c r="G919"/>
  <c r="R918"/>
  <c r="R917" s="1"/>
  <c r="O918"/>
  <c r="O917" s="1"/>
  <c r="L918"/>
  <c r="L917" s="1"/>
  <c r="I918"/>
  <c r="I917" s="1"/>
  <c r="Q917"/>
  <c r="P917"/>
  <c r="N917"/>
  <c r="M917"/>
  <c r="K917"/>
  <c r="J917"/>
  <c r="H917"/>
  <c r="G917"/>
  <c r="R916"/>
  <c r="O916"/>
  <c r="L916"/>
  <c r="I916"/>
  <c r="R915"/>
  <c r="O915"/>
  <c r="L915"/>
  <c r="I915"/>
  <c r="R914"/>
  <c r="O914"/>
  <c r="L914"/>
  <c r="I914"/>
  <c r="Q913"/>
  <c r="P913"/>
  <c r="N913"/>
  <c r="M913"/>
  <c r="K913"/>
  <c r="J913"/>
  <c r="H913"/>
  <c r="G913"/>
  <c r="R909"/>
  <c r="O909"/>
  <c r="L909"/>
  <c r="I909"/>
  <c r="R908"/>
  <c r="O908"/>
  <c r="L908"/>
  <c r="I908"/>
  <c r="Q907"/>
  <c r="P907"/>
  <c r="N907"/>
  <c r="M907"/>
  <c r="K907"/>
  <c r="J907"/>
  <c r="H907"/>
  <c r="G907"/>
  <c r="R906"/>
  <c r="O906"/>
  <c r="L906"/>
  <c r="I906"/>
  <c r="R905"/>
  <c r="O905"/>
  <c r="L905"/>
  <c r="I905"/>
  <c r="R904"/>
  <c r="O904"/>
  <c r="L904"/>
  <c r="I904"/>
  <c r="R903"/>
  <c r="O903"/>
  <c r="L903"/>
  <c r="I903"/>
  <c r="R902"/>
  <c r="O902"/>
  <c r="L902"/>
  <c r="I902"/>
  <c r="R901"/>
  <c r="O901"/>
  <c r="L901"/>
  <c r="I901"/>
  <c r="R900"/>
  <c r="O900"/>
  <c r="L900"/>
  <c r="I900"/>
  <c r="R899"/>
  <c r="O899"/>
  <c r="L899"/>
  <c r="I899"/>
  <c r="R898"/>
  <c r="O898"/>
  <c r="L898"/>
  <c r="I898"/>
  <c r="R897"/>
  <c r="O897"/>
  <c r="L897"/>
  <c r="I897"/>
  <c r="Q896"/>
  <c r="P896"/>
  <c r="N896"/>
  <c r="M896"/>
  <c r="K896"/>
  <c r="J896"/>
  <c r="H896"/>
  <c r="G896"/>
  <c r="R895"/>
  <c r="R894" s="1"/>
  <c r="O895"/>
  <c r="O894" s="1"/>
  <c r="L895"/>
  <c r="L894" s="1"/>
  <c r="I895"/>
  <c r="I894" s="1"/>
  <c r="Q894"/>
  <c r="P894"/>
  <c r="N894"/>
  <c r="M894"/>
  <c r="K894"/>
  <c r="J894"/>
  <c r="H894"/>
  <c r="G894"/>
  <c r="R893"/>
  <c r="O893"/>
  <c r="L893"/>
  <c r="I893"/>
  <c r="R892"/>
  <c r="O892"/>
  <c r="L892"/>
  <c r="I892"/>
  <c r="R891"/>
  <c r="O891"/>
  <c r="L891"/>
  <c r="I891"/>
  <c r="Q890"/>
  <c r="P890"/>
  <c r="N890"/>
  <c r="M890"/>
  <c r="K890"/>
  <c r="J890"/>
  <c r="H890"/>
  <c r="G890"/>
  <c r="R886"/>
  <c r="O886"/>
  <c r="L886"/>
  <c r="I886"/>
  <c r="R885"/>
  <c r="O885"/>
  <c r="L885"/>
  <c r="I885"/>
  <c r="Q884"/>
  <c r="P884"/>
  <c r="N884"/>
  <c r="M884"/>
  <c r="K884"/>
  <c r="J884"/>
  <c r="H884"/>
  <c r="G884"/>
  <c r="R883"/>
  <c r="O883"/>
  <c r="L883"/>
  <c r="I883"/>
  <c r="R882"/>
  <c r="O882"/>
  <c r="L882"/>
  <c r="I882"/>
  <c r="R881"/>
  <c r="O881"/>
  <c r="L881"/>
  <c r="I881"/>
  <c r="R880"/>
  <c r="O880"/>
  <c r="L880"/>
  <c r="I880"/>
  <c r="R879"/>
  <c r="O879"/>
  <c r="L879"/>
  <c r="I879"/>
  <c r="R878"/>
  <c r="O878"/>
  <c r="L878"/>
  <c r="I878"/>
  <c r="R877"/>
  <c r="O877"/>
  <c r="L877"/>
  <c r="I877"/>
  <c r="R876"/>
  <c r="O876"/>
  <c r="L876"/>
  <c r="I876"/>
  <c r="R875"/>
  <c r="O875"/>
  <c r="L875"/>
  <c r="I875"/>
  <c r="R874"/>
  <c r="O874"/>
  <c r="L874"/>
  <c r="I874"/>
  <c r="Q873"/>
  <c r="P873"/>
  <c r="N873"/>
  <c r="M873"/>
  <c r="K873"/>
  <c r="J873"/>
  <c r="H873"/>
  <c r="G873"/>
  <c r="R872"/>
  <c r="R871" s="1"/>
  <c r="O872"/>
  <c r="O871" s="1"/>
  <c r="L872"/>
  <c r="L871" s="1"/>
  <c r="I872"/>
  <c r="I871" s="1"/>
  <c r="Q871"/>
  <c r="P871"/>
  <c r="N871"/>
  <c r="M871"/>
  <c r="K871"/>
  <c r="J871"/>
  <c r="H871"/>
  <c r="G871"/>
  <c r="R870"/>
  <c r="O870"/>
  <c r="L870"/>
  <c r="I870"/>
  <c r="R869"/>
  <c r="O869"/>
  <c r="L869"/>
  <c r="I869"/>
  <c r="R868"/>
  <c r="O868"/>
  <c r="L868"/>
  <c r="I868"/>
  <c r="Q867"/>
  <c r="P867"/>
  <c r="N867"/>
  <c r="M867"/>
  <c r="K867"/>
  <c r="J867"/>
  <c r="H867"/>
  <c r="G867"/>
  <c r="R863"/>
  <c r="O863"/>
  <c r="L863"/>
  <c r="I863"/>
  <c r="R862"/>
  <c r="O862"/>
  <c r="L862"/>
  <c r="I862"/>
  <c r="Q861"/>
  <c r="P861"/>
  <c r="N861"/>
  <c r="M861"/>
  <c r="K861"/>
  <c r="J861"/>
  <c r="H861"/>
  <c r="G861"/>
  <c r="R860"/>
  <c r="O860"/>
  <c r="L860"/>
  <c r="I860"/>
  <c r="R859"/>
  <c r="O859"/>
  <c r="L859"/>
  <c r="I859"/>
  <c r="R858"/>
  <c r="O858"/>
  <c r="L858"/>
  <c r="I858"/>
  <c r="R857"/>
  <c r="O857"/>
  <c r="L857"/>
  <c r="I857"/>
  <c r="R856"/>
  <c r="O856"/>
  <c r="L856"/>
  <c r="I856"/>
  <c r="R855"/>
  <c r="O855"/>
  <c r="L855"/>
  <c r="I855"/>
  <c r="R854"/>
  <c r="O854"/>
  <c r="L854"/>
  <c r="I854"/>
  <c r="R853"/>
  <c r="O853"/>
  <c r="L853"/>
  <c r="I853"/>
  <c r="R852"/>
  <c r="O852"/>
  <c r="L852"/>
  <c r="I852"/>
  <c r="R851"/>
  <c r="O851"/>
  <c r="L851"/>
  <c r="I851"/>
  <c r="Q850"/>
  <c r="P850"/>
  <c r="N850"/>
  <c r="M850"/>
  <c r="K850"/>
  <c r="J850"/>
  <c r="H850"/>
  <c r="G850"/>
  <c r="R849"/>
  <c r="R848" s="1"/>
  <c r="O849"/>
  <c r="O848" s="1"/>
  <c r="L849"/>
  <c r="L848" s="1"/>
  <c r="I849"/>
  <c r="I848" s="1"/>
  <c r="Q848"/>
  <c r="P848"/>
  <c r="N848"/>
  <c r="M848"/>
  <c r="K848"/>
  <c r="J848"/>
  <c r="H848"/>
  <c r="G848"/>
  <c r="R847"/>
  <c r="O847"/>
  <c r="L847"/>
  <c r="I847"/>
  <c r="R846"/>
  <c r="O846"/>
  <c r="L846"/>
  <c r="I846"/>
  <c r="R845"/>
  <c r="O845"/>
  <c r="L845"/>
  <c r="I845"/>
  <c r="Q844"/>
  <c r="P844"/>
  <c r="N844"/>
  <c r="M844"/>
  <c r="K844"/>
  <c r="J844"/>
  <c r="H844"/>
  <c r="G844"/>
  <c r="R840"/>
  <c r="O840"/>
  <c r="L840"/>
  <c r="I840"/>
  <c r="R839"/>
  <c r="O839"/>
  <c r="L839"/>
  <c r="I839"/>
  <c r="Q838"/>
  <c r="P838"/>
  <c r="N838"/>
  <c r="M838"/>
  <c r="K838"/>
  <c r="J838"/>
  <c r="H838"/>
  <c r="G838"/>
  <c r="R836"/>
  <c r="R835" s="1"/>
  <c r="O836"/>
  <c r="O835" s="1"/>
  <c r="L836"/>
  <c r="L835" s="1"/>
  <c r="I836"/>
  <c r="I835" s="1"/>
  <c r="R834"/>
  <c r="O834"/>
  <c r="L834"/>
  <c r="I834"/>
  <c r="R833"/>
  <c r="O833"/>
  <c r="L833"/>
  <c r="I833"/>
  <c r="R832"/>
  <c r="O832"/>
  <c r="L832"/>
  <c r="I832"/>
  <c r="R831"/>
  <c r="O831"/>
  <c r="L831"/>
  <c r="I831"/>
  <c r="R830"/>
  <c r="O830"/>
  <c r="L830"/>
  <c r="I830"/>
  <c r="R829"/>
  <c r="O829"/>
  <c r="L829"/>
  <c r="I829"/>
  <c r="R828"/>
  <c r="O828"/>
  <c r="L828"/>
  <c r="I828"/>
  <c r="R827"/>
  <c r="O827"/>
  <c r="L827"/>
  <c r="I827"/>
  <c r="R826"/>
  <c r="O826"/>
  <c r="L826"/>
  <c r="I826"/>
  <c r="R825"/>
  <c r="O825"/>
  <c r="L825"/>
  <c r="I825"/>
  <c r="Q824"/>
  <c r="P824"/>
  <c r="N824"/>
  <c r="M824"/>
  <c r="K824"/>
  <c r="J824"/>
  <c r="H824"/>
  <c r="G824"/>
  <c r="R823"/>
  <c r="R822" s="1"/>
  <c r="O823"/>
  <c r="O822" s="1"/>
  <c r="L823"/>
  <c r="L822" s="1"/>
  <c r="I823"/>
  <c r="I822" s="1"/>
  <c r="Q822"/>
  <c r="P822"/>
  <c r="N822"/>
  <c r="M822"/>
  <c r="K822"/>
  <c r="J822"/>
  <c r="H822"/>
  <c r="G822"/>
  <c r="R821"/>
  <c r="O821"/>
  <c r="L821"/>
  <c r="I821"/>
  <c r="R820"/>
  <c r="O820"/>
  <c r="L820"/>
  <c r="I820"/>
  <c r="R819"/>
  <c r="O819"/>
  <c r="L819"/>
  <c r="I819"/>
  <c r="Q818"/>
  <c r="P818"/>
  <c r="N818"/>
  <c r="M818"/>
  <c r="K818"/>
  <c r="J818"/>
  <c r="H818"/>
  <c r="G818"/>
  <c r="R814"/>
  <c r="O814"/>
  <c r="L814"/>
  <c r="I814"/>
  <c r="R813"/>
  <c r="O813"/>
  <c r="L813"/>
  <c r="I813"/>
  <c r="Q812"/>
  <c r="P812"/>
  <c r="N812"/>
  <c r="M812"/>
  <c r="K812"/>
  <c r="J812"/>
  <c r="H812"/>
  <c r="G812"/>
  <c r="R811"/>
  <c r="O811"/>
  <c r="L811"/>
  <c r="I811"/>
  <c r="R810"/>
  <c r="O810"/>
  <c r="L810"/>
  <c r="I810"/>
  <c r="R809"/>
  <c r="O809"/>
  <c r="L809"/>
  <c r="I809"/>
  <c r="R808"/>
  <c r="O808"/>
  <c r="L808"/>
  <c r="I808"/>
  <c r="R807"/>
  <c r="O807"/>
  <c r="L807"/>
  <c r="I807"/>
  <c r="R806"/>
  <c r="O806"/>
  <c r="L806"/>
  <c r="I806"/>
  <c r="R805"/>
  <c r="O805"/>
  <c r="L805"/>
  <c r="I805"/>
  <c r="R804"/>
  <c r="O804"/>
  <c r="L804"/>
  <c r="I804"/>
  <c r="R803"/>
  <c r="O803"/>
  <c r="L803"/>
  <c r="I803"/>
  <c r="R802"/>
  <c r="O802"/>
  <c r="L802"/>
  <c r="I802"/>
  <c r="Q801"/>
  <c r="P801"/>
  <c r="N801"/>
  <c r="M801"/>
  <c r="K801"/>
  <c r="J801"/>
  <c r="H801"/>
  <c r="G801"/>
  <c r="R800"/>
  <c r="R799" s="1"/>
  <c r="O800"/>
  <c r="O799" s="1"/>
  <c r="L800"/>
  <c r="L799" s="1"/>
  <c r="I800"/>
  <c r="I799" s="1"/>
  <c r="Q799"/>
  <c r="P799"/>
  <c r="N799"/>
  <c r="M799"/>
  <c r="K799"/>
  <c r="J799"/>
  <c r="H799"/>
  <c r="G799"/>
  <c r="R798"/>
  <c r="O798"/>
  <c r="L798"/>
  <c r="I798"/>
  <c r="R797"/>
  <c r="O797"/>
  <c r="L797"/>
  <c r="I797"/>
  <c r="R796"/>
  <c r="O796"/>
  <c r="L796"/>
  <c r="I796"/>
  <c r="Q795"/>
  <c r="P795"/>
  <c r="N795"/>
  <c r="M795"/>
  <c r="K795"/>
  <c r="J795"/>
  <c r="H795"/>
  <c r="G795"/>
  <c r="R791"/>
  <c r="O791"/>
  <c r="L791"/>
  <c r="I791"/>
  <c r="R790"/>
  <c r="O790"/>
  <c r="L790"/>
  <c r="I790"/>
  <c r="Q789"/>
  <c r="P789"/>
  <c r="N789"/>
  <c r="M789"/>
  <c r="K789"/>
  <c r="J789"/>
  <c r="H789"/>
  <c r="G789"/>
  <c r="R788"/>
  <c r="R787" s="1"/>
  <c r="O788"/>
  <c r="O787" s="1"/>
  <c r="L788"/>
  <c r="L787" s="1"/>
  <c r="I788"/>
  <c r="I787" s="1"/>
  <c r="Q787"/>
  <c r="P787"/>
  <c r="N787"/>
  <c r="M787"/>
  <c r="K787"/>
  <c r="J787"/>
  <c r="H787"/>
  <c r="G787"/>
  <c r="R786"/>
  <c r="O786"/>
  <c r="L786"/>
  <c r="I786"/>
  <c r="R785"/>
  <c r="O785"/>
  <c r="L785"/>
  <c r="I785"/>
  <c r="R784"/>
  <c r="O784"/>
  <c r="L784"/>
  <c r="I784"/>
  <c r="R783"/>
  <c r="O783"/>
  <c r="L783"/>
  <c r="I783"/>
  <c r="R782"/>
  <c r="O782"/>
  <c r="L782"/>
  <c r="I782"/>
  <c r="R781"/>
  <c r="O781"/>
  <c r="L781"/>
  <c r="I781"/>
  <c r="R780"/>
  <c r="O780"/>
  <c r="L780"/>
  <c r="I780"/>
  <c r="R779"/>
  <c r="O779"/>
  <c r="L779"/>
  <c r="I779"/>
  <c r="R778"/>
  <c r="O778"/>
  <c r="L778"/>
  <c r="I778"/>
  <c r="R777"/>
  <c r="O777"/>
  <c r="L777"/>
  <c r="I777"/>
  <c r="Q776"/>
  <c r="P776"/>
  <c r="N776"/>
  <c r="M776"/>
  <c r="K776"/>
  <c r="J776"/>
  <c r="H776"/>
  <c r="G776"/>
  <c r="R775"/>
  <c r="R774" s="1"/>
  <c r="O775"/>
  <c r="O774" s="1"/>
  <c r="L775"/>
  <c r="L774" s="1"/>
  <c r="I775"/>
  <c r="I774" s="1"/>
  <c r="Q774"/>
  <c r="P774"/>
  <c r="N774"/>
  <c r="M774"/>
  <c r="K774"/>
  <c r="J774"/>
  <c r="H774"/>
  <c r="G774"/>
  <c r="R773"/>
  <c r="O773"/>
  <c r="L773"/>
  <c r="I773"/>
  <c r="R772"/>
  <c r="O772"/>
  <c r="L772"/>
  <c r="I772"/>
  <c r="R771"/>
  <c r="O771"/>
  <c r="L771"/>
  <c r="I771"/>
  <c r="Q770"/>
  <c r="P770"/>
  <c r="N770"/>
  <c r="M770"/>
  <c r="K770"/>
  <c r="J770"/>
  <c r="H770"/>
  <c r="G770"/>
  <c r="R766"/>
  <c r="O766"/>
  <c r="L766"/>
  <c r="I766"/>
  <c r="R765"/>
  <c r="O765"/>
  <c r="L765"/>
  <c r="I765"/>
  <c r="Q764"/>
  <c r="P764"/>
  <c r="N764"/>
  <c r="M764"/>
  <c r="K764"/>
  <c r="J764"/>
  <c r="H764"/>
  <c r="G764"/>
  <c r="R763"/>
  <c r="O763"/>
  <c r="L763"/>
  <c r="I763"/>
  <c r="R762"/>
  <c r="O762"/>
  <c r="L762"/>
  <c r="I762"/>
  <c r="R761"/>
  <c r="O761"/>
  <c r="L761"/>
  <c r="I761"/>
  <c r="R760"/>
  <c r="O760"/>
  <c r="L760"/>
  <c r="I760"/>
  <c r="R759"/>
  <c r="O759"/>
  <c r="L759"/>
  <c r="I759"/>
  <c r="R758"/>
  <c r="O758"/>
  <c r="L758"/>
  <c r="I758"/>
  <c r="R757"/>
  <c r="O757"/>
  <c r="L757"/>
  <c r="I757"/>
  <c r="R756"/>
  <c r="O756"/>
  <c r="L756"/>
  <c r="I756"/>
  <c r="R755"/>
  <c r="O755"/>
  <c r="L755"/>
  <c r="I755"/>
  <c r="R754"/>
  <c r="O754"/>
  <c r="L754"/>
  <c r="I754"/>
  <c r="Q753"/>
  <c r="P753"/>
  <c r="N753"/>
  <c r="M753"/>
  <c r="K753"/>
  <c r="J753"/>
  <c r="H753"/>
  <c r="G753"/>
  <c r="R752"/>
  <c r="R751" s="1"/>
  <c r="O752"/>
  <c r="O751" s="1"/>
  <c r="L752"/>
  <c r="L751" s="1"/>
  <c r="I752"/>
  <c r="I751" s="1"/>
  <c r="Q751"/>
  <c r="P751"/>
  <c r="N751"/>
  <c r="M751"/>
  <c r="K751"/>
  <c r="J751"/>
  <c r="H751"/>
  <c r="G751"/>
  <c r="R750"/>
  <c r="O750"/>
  <c r="L750"/>
  <c r="I750"/>
  <c r="R749"/>
  <c r="O749"/>
  <c r="L749"/>
  <c r="I749"/>
  <c r="R748"/>
  <c r="O748"/>
  <c r="L748"/>
  <c r="I748"/>
  <c r="Q747"/>
  <c r="P747"/>
  <c r="N747"/>
  <c r="M747"/>
  <c r="K747"/>
  <c r="J747"/>
  <c r="H747"/>
  <c r="G747"/>
  <c r="R743"/>
  <c r="O743"/>
  <c r="L743"/>
  <c r="I743"/>
  <c r="R742"/>
  <c r="O742"/>
  <c r="L742"/>
  <c r="I742"/>
  <c r="Q741"/>
  <c r="P741"/>
  <c r="N741"/>
  <c r="M741"/>
  <c r="K741"/>
  <c r="J741"/>
  <c r="H741"/>
  <c r="G741"/>
  <c r="R740"/>
  <c r="O740"/>
  <c r="L740"/>
  <c r="I740"/>
  <c r="R739"/>
  <c r="O739"/>
  <c r="L739"/>
  <c r="I739"/>
  <c r="R738"/>
  <c r="O738"/>
  <c r="L738"/>
  <c r="I738"/>
  <c r="R737"/>
  <c r="O737"/>
  <c r="L737"/>
  <c r="I737"/>
  <c r="R736"/>
  <c r="O736"/>
  <c r="L736"/>
  <c r="I736"/>
  <c r="R735"/>
  <c r="O735"/>
  <c r="L735"/>
  <c r="I735"/>
  <c r="R734"/>
  <c r="O734"/>
  <c r="L734"/>
  <c r="I734"/>
  <c r="R733"/>
  <c r="O733"/>
  <c r="L733"/>
  <c r="I733"/>
  <c r="R732"/>
  <c r="O732"/>
  <c r="L732"/>
  <c r="I732"/>
  <c r="R731"/>
  <c r="O731"/>
  <c r="L731"/>
  <c r="I731"/>
  <c r="Q730"/>
  <c r="P730"/>
  <c r="N730"/>
  <c r="M730"/>
  <c r="K730"/>
  <c r="J730"/>
  <c r="H730"/>
  <c r="G730"/>
  <c r="R729"/>
  <c r="R728" s="1"/>
  <c r="O729"/>
  <c r="O728" s="1"/>
  <c r="L729"/>
  <c r="L728" s="1"/>
  <c r="I729"/>
  <c r="I728" s="1"/>
  <c r="Q728"/>
  <c r="P728"/>
  <c r="N728"/>
  <c r="M728"/>
  <c r="K728"/>
  <c r="J728"/>
  <c r="H728"/>
  <c r="G728"/>
  <c r="R727"/>
  <c r="O727"/>
  <c r="L727"/>
  <c r="I727"/>
  <c r="R726"/>
  <c r="O726"/>
  <c r="L726"/>
  <c r="I726"/>
  <c r="R725"/>
  <c r="O725"/>
  <c r="L725"/>
  <c r="I725"/>
  <c r="Q724"/>
  <c r="P724"/>
  <c r="N724"/>
  <c r="M724"/>
  <c r="K724"/>
  <c r="J724"/>
  <c r="H724"/>
  <c r="G724"/>
  <c r="R720"/>
  <c r="O720"/>
  <c r="L720"/>
  <c r="I720"/>
  <c r="R719"/>
  <c r="O719"/>
  <c r="L719"/>
  <c r="I719"/>
  <c r="Q718"/>
  <c r="P718"/>
  <c r="N718"/>
  <c r="M718"/>
  <c r="K718"/>
  <c r="J718"/>
  <c r="H718"/>
  <c r="G718"/>
  <c r="R717"/>
  <c r="O717"/>
  <c r="L717"/>
  <c r="I717"/>
  <c r="R716"/>
  <c r="O716"/>
  <c r="L716"/>
  <c r="I716"/>
  <c r="R715"/>
  <c r="O715"/>
  <c r="L715"/>
  <c r="I715"/>
  <c r="R714"/>
  <c r="O714"/>
  <c r="L714"/>
  <c r="I714"/>
  <c r="R713"/>
  <c r="O713"/>
  <c r="L713"/>
  <c r="I713"/>
  <c r="R712"/>
  <c r="O712"/>
  <c r="L712"/>
  <c r="I712"/>
  <c r="R711"/>
  <c r="O711"/>
  <c r="L711"/>
  <c r="I711"/>
  <c r="R710"/>
  <c r="O710"/>
  <c r="L710"/>
  <c r="I710"/>
  <c r="R709"/>
  <c r="O709"/>
  <c r="L709"/>
  <c r="I709"/>
  <c r="R708"/>
  <c r="O708"/>
  <c r="L708"/>
  <c r="I708"/>
  <c r="Q707"/>
  <c r="P707"/>
  <c r="N707"/>
  <c r="M707"/>
  <c r="K707"/>
  <c r="J707"/>
  <c r="H707"/>
  <c r="G707"/>
  <c r="R706"/>
  <c r="R705" s="1"/>
  <c r="O706"/>
  <c r="O705" s="1"/>
  <c r="L706"/>
  <c r="L705" s="1"/>
  <c r="I706"/>
  <c r="I705" s="1"/>
  <c r="Q705"/>
  <c r="P705"/>
  <c r="N705"/>
  <c r="M705"/>
  <c r="K705"/>
  <c r="J705"/>
  <c r="H705"/>
  <c r="G705"/>
  <c r="R704"/>
  <c r="O704"/>
  <c r="L704"/>
  <c r="I704"/>
  <c r="R703"/>
  <c r="O703"/>
  <c r="L703"/>
  <c r="I703"/>
  <c r="R702"/>
  <c r="O702"/>
  <c r="L702"/>
  <c r="I702"/>
  <c r="Q701"/>
  <c r="P701"/>
  <c r="N701"/>
  <c r="M701"/>
  <c r="K701"/>
  <c r="J701"/>
  <c r="H701"/>
  <c r="G701"/>
  <c r="R697"/>
  <c r="O697"/>
  <c r="L697"/>
  <c r="I697"/>
  <c r="R696"/>
  <c r="O696"/>
  <c r="L696"/>
  <c r="I696"/>
  <c r="Q695"/>
  <c r="P695"/>
  <c r="N695"/>
  <c r="M695"/>
  <c r="K695"/>
  <c r="J695"/>
  <c r="H695"/>
  <c r="G695"/>
  <c r="R694"/>
  <c r="O694"/>
  <c r="L694"/>
  <c r="I694"/>
  <c r="R693"/>
  <c r="O693"/>
  <c r="L693"/>
  <c r="I693"/>
  <c r="R692"/>
  <c r="O692"/>
  <c r="L692"/>
  <c r="I692"/>
  <c r="R691"/>
  <c r="O691"/>
  <c r="L691"/>
  <c r="I691"/>
  <c r="R690"/>
  <c r="O690"/>
  <c r="L690"/>
  <c r="I690"/>
  <c r="R689"/>
  <c r="O689"/>
  <c r="L689"/>
  <c r="I689"/>
  <c r="R688"/>
  <c r="O688"/>
  <c r="L688"/>
  <c r="I688"/>
  <c r="R687"/>
  <c r="O687"/>
  <c r="L687"/>
  <c r="I687"/>
  <c r="R686"/>
  <c r="O686"/>
  <c r="L686"/>
  <c r="I686"/>
  <c r="R685"/>
  <c r="O685"/>
  <c r="L685"/>
  <c r="I685"/>
  <c r="Q684"/>
  <c r="P684"/>
  <c r="N684"/>
  <c r="M684"/>
  <c r="K684"/>
  <c r="J684"/>
  <c r="H684"/>
  <c r="G684"/>
  <c r="R683"/>
  <c r="R682" s="1"/>
  <c r="O683"/>
  <c r="O682" s="1"/>
  <c r="L683"/>
  <c r="L682" s="1"/>
  <c r="I683"/>
  <c r="I682" s="1"/>
  <c r="Q682"/>
  <c r="P682"/>
  <c r="N682"/>
  <c r="M682"/>
  <c r="K682"/>
  <c r="J682"/>
  <c r="H682"/>
  <c r="G682"/>
  <c r="R681"/>
  <c r="O681"/>
  <c r="L681"/>
  <c r="I681"/>
  <c r="R680"/>
  <c r="O680"/>
  <c r="L680"/>
  <c r="I680"/>
  <c r="R679"/>
  <c r="O679"/>
  <c r="L679"/>
  <c r="I679"/>
  <c r="Q678"/>
  <c r="P678"/>
  <c r="N678"/>
  <c r="M678"/>
  <c r="K678"/>
  <c r="J678"/>
  <c r="H678"/>
  <c r="G678"/>
  <c r="R674"/>
  <c r="O674"/>
  <c r="L674"/>
  <c r="I674"/>
  <c r="R673"/>
  <c r="O673"/>
  <c r="L673"/>
  <c r="I673"/>
  <c r="Q672"/>
  <c r="P672"/>
  <c r="N672"/>
  <c r="M672"/>
  <c r="K672"/>
  <c r="J672"/>
  <c r="H672"/>
  <c r="G672"/>
  <c r="R671"/>
  <c r="O671"/>
  <c r="L671"/>
  <c r="I671"/>
  <c r="R670"/>
  <c r="O670"/>
  <c r="L670"/>
  <c r="I670"/>
  <c r="R669"/>
  <c r="O669"/>
  <c r="L669"/>
  <c r="I669"/>
  <c r="R668"/>
  <c r="O668"/>
  <c r="L668"/>
  <c r="I668"/>
  <c r="R667"/>
  <c r="O667"/>
  <c r="L667"/>
  <c r="I667"/>
  <c r="R666"/>
  <c r="O666"/>
  <c r="L666"/>
  <c r="I666"/>
  <c r="R665"/>
  <c r="O665"/>
  <c r="L665"/>
  <c r="I665"/>
  <c r="R664"/>
  <c r="O664"/>
  <c r="L664"/>
  <c r="I664"/>
  <c r="R663"/>
  <c r="O663"/>
  <c r="L663"/>
  <c r="I663"/>
  <c r="R662"/>
  <c r="O662"/>
  <c r="L662"/>
  <c r="I662"/>
  <c r="Q661"/>
  <c r="P661"/>
  <c r="N661"/>
  <c r="M661"/>
  <c r="K661"/>
  <c r="J661"/>
  <c r="H661"/>
  <c r="G661"/>
  <c r="R660"/>
  <c r="R659" s="1"/>
  <c r="O660"/>
  <c r="O659" s="1"/>
  <c r="L660"/>
  <c r="L659" s="1"/>
  <c r="I660"/>
  <c r="I659" s="1"/>
  <c r="Q659"/>
  <c r="P659"/>
  <c r="N659"/>
  <c r="M659"/>
  <c r="K659"/>
  <c r="J659"/>
  <c r="H659"/>
  <c r="G659"/>
  <c r="R658"/>
  <c r="O658"/>
  <c r="L658"/>
  <c r="I658"/>
  <c r="R657"/>
  <c r="O657"/>
  <c r="L657"/>
  <c r="I657"/>
  <c r="R656"/>
  <c r="O656"/>
  <c r="L656"/>
  <c r="I656"/>
  <c r="Q655"/>
  <c r="P655"/>
  <c r="N655"/>
  <c r="M655"/>
  <c r="K655"/>
  <c r="J655"/>
  <c r="H655"/>
  <c r="G655"/>
  <c r="R651"/>
  <c r="O651"/>
  <c r="L651"/>
  <c r="I651"/>
  <c r="R650"/>
  <c r="O650"/>
  <c r="L650"/>
  <c r="I650"/>
  <c r="Q649"/>
  <c r="P649"/>
  <c r="N649"/>
  <c r="M649"/>
  <c r="K649"/>
  <c r="J649"/>
  <c r="H649"/>
  <c r="G649"/>
  <c r="R648"/>
  <c r="O648"/>
  <c r="L648"/>
  <c r="I648"/>
  <c r="R647"/>
  <c r="O647"/>
  <c r="L647"/>
  <c r="I647"/>
  <c r="R646"/>
  <c r="O646"/>
  <c r="L646"/>
  <c r="I646"/>
  <c r="R645"/>
  <c r="O645"/>
  <c r="L645"/>
  <c r="I645"/>
  <c r="R644"/>
  <c r="O644"/>
  <c r="L644"/>
  <c r="I644"/>
  <c r="R643"/>
  <c r="O643"/>
  <c r="L643"/>
  <c r="I643"/>
  <c r="R642"/>
  <c r="O642"/>
  <c r="L642"/>
  <c r="I642"/>
  <c r="R641"/>
  <c r="O641"/>
  <c r="L641"/>
  <c r="I641"/>
  <c r="R640"/>
  <c r="O640"/>
  <c r="L640"/>
  <c r="I640"/>
  <c r="R639"/>
  <c r="O639"/>
  <c r="L639"/>
  <c r="I639"/>
  <c r="Q638"/>
  <c r="P638"/>
  <c r="N638"/>
  <c r="M638"/>
  <c r="K638"/>
  <c r="J638"/>
  <c r="H638"/>
  <c r="G638"/>
  <c r="R637"/>
  <c r="R636" s="1"/>
  <c r="O637"/>
  <c r="O636" s="1"/>
  <c r="L637"/>
  <c r="L636" s="1"/>
  <c r="I637"/>
  <c r="I636" s="1"/>
  <c r="Q636"/>
  <c r="P636"/>
  <c r="N636"/>
  <c r="M636"/>
  <c r="K636"/>
  <c r="J636"/>
  <c r="H636"/>
  <c r="G636"/>
  <c r="R635"/>
  <c r="O635"/>
  <c r="L635"/>
  <c r="I635"/>
  <c r="R634"/>
  <c r="O634"/>
  <c r="L634"/>
  <c r="I634"/>
  <c r="R633"/>
  <c r="O633"/>
  <c r="L633"/>
  <c r="I633"/>
  <c r="Q632"/>
  <c r="P632"/>
  <c r="N632"/>
  <c r="M632"/>
  <c r="K632"/>
  <c r="J632"/>
  <c r="H632"/>
  <c r="G632"/>
  <c r="R628"/>
  <c r="O628"/>
  <c r="L628"/>
  <c r="I628"/>
  <c r="R627"/>
  <c r="O627"/>
  <c r="L627"/>
  <c r="I627"/>
  <c r="Q626"/>
  <c r="P626"/>
  <c r="N626"/>
  <c r="M626"/>
  <c r="K626"/>
  <c r="J626"/>
  <c r="H626"/>
  <c r="G626"/>
  <c r="R625"/>
  <c r="O625"/>
  <c r="L625"/>
  <c r="I625"/>
  <c r="R624"/>
  <c r="O624"/>
  <c r="L624"/>
  <c r="I624"/>
  <c r="R623"/>
  <c r="O623"/>
  <c r="L623"/>
  <c r="I623"/>
  <c r="R622"/>
  <c r="O622"/>
  <c r="L622"/>
  <c r="I622"/>
  <c r="R621"/>
  <c r="O621"/>
  <c r="L621"/>
  <c r="I621"/>
  <c r="R620"/>
  <c r="O620"/>
  <c r="L620"/>
  <c r="I620"/>
  <c r="R619"/>
  <c r="O619"/>
  <c r="L619"/>
  <c r="I619"/>
  <c r="R618"/>
  <c r="O618"/>
  <c r="L618"/>
  <c r="I618"/>
  <c r="R617"/>
  <c r="O617"/>
  <c r="L617"/>
  <c r="I617"/>
  <c r="R616"/>
  <c r="O616"/>
  <c r="L616"/>
  <c r="I616"/>
  <c r="Q615"/>
  <c r="P615"/>
  <c r="N615"/>
  <c r="M615"/>
  <c r="K615"/>
  <c r="J615"/>
  <c r="H615"/>
  <c r="G615"/>
  <c r="R614"/>
  <c r="R613" s="1"/>
  <c r="O614"/>
  <c r="O613" s="1"/>
  <c r="L614"/>
  <c r="L613" s="1"/>
  <c r="I614"/>
  <c r="I613" s="1"/>
  <c r="Q613"/>
  <c r="P613"/>
  <c r="N613"/>
  <c r="M613"/>
  <c r="K613"/>
  <c r="J613"/>
  <c r="H613"/>
  <c r="G613"/>
  <c r="R612"/>
  <c r="O612"/>
  <c r="L612"/>
  <c r="I612"/>
  <c r="R611"/>
  <c r="O611"/>
  <c r="L611"/>
  <c r="I611"/>
  <c r="R610"/>
  <c r="O610"/>
  <c r="L610"/>
  <c r="I610"/>
  <c r="Q609"/>
  <c r="P609"/>
  <c r="N609"/>
  <c r="M609"/>
  <c r="K609"/>
  <c r="J609"/>
  <c r="H609"/>
  <c r="G609"/>
  <c r="R605"/>
  <c r="O605"/>
  <c r="L605"/>
  <c r="I605"/>
  <c r="R604"/>
  <c r="O604"/>
  <c r="L604"/>
  <c r="I604"/>
  <c r="Q603"/>
  <c r="P603"/>
  <c r="N603"/>
  <c r="M603"/>
  <c r="K603"/>
  <c r="J603"/>
  <c r="H603"/>
  <c r="G603"/>
  <c r="R602"/>
  <c r="O602"/>
  <c r="L602"/>
  <c r="I602"/>
  <c r="R601"/>
  <c r="O601"/>
  <c r="L601"/>
  <c r="I601"/>
  <c r="R600"/>
  <c r="O600"/>
  <c r="L600"/>
  <c r="I600"/>
  <c r="R599"/>
  <c r="O599"/>
  <c r="L599"/>
  <c r="I599"/>
  <c r="R598"/>
  <c r="O598"/>
  <c r="L598"/>
  <c r="I598"/>
  <c r="R597"/>
  <c r="O597"/>
  <c r="L597"/>
  <c r="I597"/>
  <c r="R596"/>
  <c r="O596"/>
  <c r="L596"/>
  <c r="I596"/>
  <c r="R595"/>
  <c r="O595"/>
  <c r="L595"/>
  <c r="I595"/>
  <c r="R594"/>
  <c r="O594"/>
  <c r="L594"/>
  <c r="I594"/>
  <c r="R593"/>
  <c r="O593"/>
  <c r="L593"/>
  <c r="I593"/>
  <c r="Q592"/>
  <c r="P592"/>
  <c r="N592"/>
  <c r="M592"/>
  <c r="K592"/>
  <c r="J592"/>
  <c r="H592"/>
  <c r="G592"/>
  <c r="R591"/>
  <c r="R590" s="1"/>
  <c r="O591"/>
  <c r="O590" s="1"/>
  <c r="L591"/>
  <c r="L590" s="1"/>
  <c r="I591"/>
  <c r="I590" s="1"/>
  <c r="Q590"/>
  <c r="P590"/>
  <c r="N590"/>
  <c r="M590"/>
  <c r="K590"/>
  <c r="J590"/>
  <c r="H590"/>
  <c r="G590"/>
  <c r="R589"/>
  <c r="O589"/>
  <c r="L589"/>
  <c r="I589"/>
  <c r="R588"/>
  <c r="O588"/>
  <c r="L588"/>
  <c r="I588"/>
  <c r="R587"/>
  <c r="O587"/>
  <c r="L587"/>
  <c r="I587"/>
  <c r="Q586"/>
  <c r="P586"/>
  <c r="N586"/>
  <c r="M586"/>
  <c r="K586"/>
  <c r="J586"/>
  <c r="H586"/>
  <c r="G586"/>
  <c r="R582"/>
  <c r="O582"/>
  <c r="L582"/>
  <c r="I582"/>
  <c r="R581"/>
  <c r="O581"/>
  <c r="L581"/>
  <c r="I581"/>
  <c r="Q580"/>
  <c r="P580"/>
  <c r="N580"/>
  <c r="M580"/>
  <c r="K580"/>
  <c r="J580"/>
  <c r="H580"/>
  <c r="G580"/>
  <c r="R579"/>
  <c r="O579"/>
  <c r="L579"/>
  <c r="I579"/>
  <c r="R578"/>
  <c r="O578"/>
  <c r="L578"/>
  <c r="I578"/>
  <c r="R577"/>
  <c r="O577"/>
  <c r="L577"/>
  <c r="I577"/>
  <c r="R576"/>
  <c r="O576"/>
  <c r="L576"/>
  <c r="I576"/>
  <c r="R575"/>
  <c r="O575"/>
  <c r="L575"/>
  <c r="I575"/>
  <c r="R574"/>
  <c r="O574"/>
  <c r="L574"/>
  <c r="I574"/>
  <c r="R573"/>
  <c r="O573"/>
  <c r="L573"/>
  <c r="I573"/>
  <c r="R572"/>
  <c r="O572"/>
  <c r="L572"/>
  <c r="I572"/>
  <c r="R571"/>
  <c r="O571"/>
  <c r="L571"/>
  <c r="I571"/>
  <c r="R570"/>
  <c r="O570"/>
  <c r="L570"/>
  <c r="I570"/>
  <c r="Q569"/>
  <c r="P569"/>
  <c r="N569"/>
  <c r="M569"/>
  <c r="K569"/>
  <c r="J569"/>
  <c r="H569"/>
  <c r="G569"/>
  <c r="R568"/>
  <c r="R567" s="1"/>
  <c r="O568"/>
  <c r="O567" s="1"/>
  <c r="L568"/>
  <c r="L567" s="1"/>
  <c r="I568"/>
  <c r="I567" s="1"/>
  <c r="Q567"/>
  <c r="P567"/>
  <c r="N567"/>
  <c r="M567"/>
  <c r="K567"/>
  <c r="J567"/>
  <c r="H567"/>
  <c r="G567"/>
  <c r="R566"/>
  <c r="O566"/>
  <c r="L566"/>
  <c r="I566"/>
  <c r="R565"/>
  <c r="O565"/>
  <c r="L565"/>
  <c r="I565"/>
  <c r="R564"/>
  <c r="O564"/>
  <c r="L564"/>
  <c r="I564"/>
  <c r="Q563"/>
  <c r="P563"/>
  <c r="N563"/>
  <c r="M563"/>
  <c r="K563"/>
  <c r="J563"/>
  <c r="H563"/>
  <c r="G563"/>
  <c r="R559"/>
  <c r="O559"/>
  <c r="L559"/>
  <c r="I559"/>
  <c r="R558"/>
  <c r="O558"/>
  <c r="L558"/>
  <c r="I558"/>
  <c r="Q557"/>
  <c r="P557"/>
  <c r="N557"/>
  <c r="M557"/>
  <c r="K557"/>
  <c r="J557"/>
  <c r="H557"/>
  <c r="G557"/>
  <c r="R556"/>
  <c r="O556"/>
  <c r="L556"/>
  <c r="I556"/>
  <c r="R555"/>
  <c r="O555"/>
  <c r="L555"/>
  <c r="I555"/>
  <c r="R554"/>
  <c r="O554"/>
  <c r="L554"/>
  <c r="I554"/>
  <c r="R553"/>
  <c r="O553"/>
  <c r="L553"/>
  <c r="I553"/>
  <c r="R552"/>
  <c r="O552"/>
  <c r="L552"/>
  <c r="I552"/>
  <c r="R551"/>
  <c r="O551"/>
  <c r="L551"/>
  <c r="I551"/>
  <c r="R550"/>
  <c r="O550"/>
  <c r="L550"/>
  <c r="I550"/>
  <c r="R549"/>
  <c r="O549"/>
  <c r="L549"/>
  <c r="I549"/>
  <c r="R548"/>
  <c r="O548"/>
  <c r="L548"/>
  <c r="I548"/>
  <c r="R547"/>
  <c r="O547"/>
  <c r="L547"/>
  <c r="I547"/>
  <c r="Q546"/>
  <c r="P546"/>
  <c r="N546"/>
  <c r="M546"/>
  <c r="K546"/>
  <c r="J546"/>
  <c r="H546"/>
  <c r="G546"/>
  <c r="R545"/>
  <c r="R544" s="1"/>
  <c r="O545"/>
  <c r="O544" s="1"/>
  <c r="L545"/>
  <c r="L544" s="1"/>
  <c r="I545"/>
  <c r="I544" s="1"/>
  <c r="Q544"/>
  <c r="P544"/>
  <c r="N544"/>
  <c r="M544"/>
  <c r="K544"/>
  <c r="J544"/>
  <c r="H544"/>
  <c r="G544"/>
  <c r="R543"/>
  <c r="O543"/>
  <c r="L543"/>
  <c r="I543"/>
  <c r="R542"/>
  <c r="O542"/>
  <c r="L542"/>
  <c r="I542"/>
  <c r="R541"/>
  <c r="O541"/>
  <c r="L541"/>
  <c r="I541"/>
  <c r="Q540"/>
  <c r="P540"/>
  <c r="N540"/>
  <c r="M540"/>
  <c r="K540"/>
  <c r="J540"/>
  <c r="H540"/>
  <c r="G540"/>
  <c r="R536"/>
  <c r="R535" s="1"/>
  <c r="O536"/>
  <c r="O535" s="1"/>
  <c r="L536"/>
  <c r="L535" s="1"/>
  <c r="I536"/>
  <c r="I535" s="1"/>
  <c r="Q535"/>
  <c r="P535"/>
  <c r="N535"/>
  <c r="M535"/>
  <c r="K535"/>
  <c r="J535"/>
  <c r="H535"/>
  <c r="G535"/>
  <c r="R534"/>
  <c r="O534"/>
  <c r="L534"/>
  <c r="I534"/>
  <c r="R533"/>
  <c r="O533"/>
  <c r="L533"/>
  <c r="I533"/>
  <c r="Q532"/>
  <c r="P532"/>
  <c r="N532"/>
  <c r="M532"/>
  <c r="K532"/>
  <c r="J532"/>
  <c r="H532"/>
  <c r="G532"/>
  <c r="R531"/>
  <c r="R530" s="1"/>
  <c r="O531"/>
  <c r="O530" s="1"/>
  <c r="L531"/>
  <c r="L530" s="1"/>
  <c r="I531"/>
  <c r="I530" s="1"/>
  <c r="Q530"/>
  <c r="P530"/>
  <c r="N530"/>
  <c r="M530"/>
  <c r="K530"/>
  <c r="J530"/>
  <c r="H530"/>
  <c r="G530"/>
  <c r="R529"/>
  <c r="O529"/>
  <c r="L529"/>
  <c r="I529"/>
  <c r="R528"/>
  <c r="O528"/>
  <c r="L528"/>
  <c r="I528"/>
  <c r="R527"/>
  <c r="O527"/>
  <c r="L527"/>
  <c r="I527"/>
  <c r="R526"/>
  <c r="O526"/>
  <c r="L526"/>
  <c r="I526"/>
  <c r="R525"/>
  <c r="O525"/>
  <c r="L525"/>
  <c r="I525"/>
  <c r="R524"/>
  <c r="O524"/>
  <c r="L524"/>
  <c r="I524"/>
  <c r="R523"/>
  <c r="O523"/>
  <c r="L523"/>
  <c r="L522" s="1"/>
  <c r="I523"/>
  <c r="Q522"/>
  <c r="P522"/>
  <c r="N522"/>
  <c r="M522"/>
  <c r="K522"/>
  <c r="J522"/>
  <c r="H522"/>
  <c r="G522"/>
  <c r="R521"/>
  <c r="O521"/>
  <c r="L521"/>
  <c r="I521"/>
  <c r="R520"/>
  <c r="O520"/>
  <c r="L520"/>
  <c r="I520"/>
  <c r="R519"/>
  <c r="O519"/>
  <c r="L519"/>
  <c r="I519"/>
  <c r="R518"/>
  <c r="O518"/>
  <c r="L518"/>
  <c r="I518"/>
  <c r="R517"/>
  <c r="O517"/>
  <c r="L517"/>
  <c r="I517"/>
  <c r="R516"/>
  <c r="O516"/>
  <c r="L516"/>
  <c r="I516"/>
  <c r="R515"/>
  <c r="O515"/>
  <c r="L515"/>
  <c r="I515"/>
  <c r="R514"/>
  <c r="O514"/>
  <c r="L514"/>
  <c r="I514"/>
  <c r="R513"/>
  <c r="O513"/>
  <c r="L513"/>
  <c r="I513"/>
  <c r="R512"/>
  <c r="O512"/>
  <c r="L512"/>
  <c r="I512"/>
  <c r="R511"/>
  <c r="O511"/>
  <c r="L511"/>
  <c r="I511"/>
  <c r="Q510"/>
  <c r="P510"/>
  <c r="N510"/>
  <c r="M510"/>
  <c r="K510"/>
  <c r="J510"/>
  <c r="H510"/>
  <c r="G510"/>
  <c r="R509"/>
  <c r="R508" s="1"/>
  <c r="O509"/>
  <c r="O508" s="1"/>
  <c r="L509"/>
  <c r="L508" s="1"/>
  <c r="I509"/>
  <c r="I508" s="1"/>
  <c r="Q508"/>
  <c r="P508"/>
  <c r="N508"/>
  <c r="M508"/>
  <c r="K508"/>
  <c r="J508"/>
  <c r="H508"/>
  <c r="G508"/>
  <c r="R507"/>
  <c r="O507"/>
  <c r="L507"/>
  <c r="I507"/>
  <c r="R506"/>
  <c r="O506"/>
  <c r="L506"/>
  <c r="I506"/>
  <c r="R505"/>
  <c r="O505"/>
  <c r="L505"/>
  <c r="I505"/>
  <c r="Q504"/>
  <c r="P504"/>
  <c r="N504"/>
  <c r="M504"/>
  <c r="K504"/>
  <c r="J504"/>
  <c r="H504"/>
  <c r="G504"/>
  <c r="R500"/>
  <c r="O500"/>
  <c r="L500"/>
  <c r="I500"/>
  <c r="R499"/>
  <c r="O499"/>
  <c r="L499"/>
  <c r="I499"/>
  <c r="Q498"/>
  <c r="P498"/>
  <c r="N498"/>
  <c r="M498"/>
  <c r="K498"/>
  <c r="J498"/>
  <c r="H498"/>
  <c r="G498"/>
  <c r="R497"/>
  <c r="O497"/>
  <c r="L497"/>
  <c r="I497"/>
  <c r="R496"/>
  <c r="O496"/>
  <c r="L496"/>
  <c r="I496"/>
  <c r="R495"/>
  <c r="O495"/>
  <c r="L495"/>
  <c r="I495"/>
  <c r="R494"/>
  <c r="O494"/>
  <c r="L494"/>
  <c r="L493" s="1"/>
  <c r="I494"/>
  <c r="Q493"/>
  <c r="P493"/>
  <c r="N493"/>
  <c r="M493"/>
  <c r="K493"/>
  <c r="J493"/>
  <c r="H493"/>
  <c r="G493"/>
  <c r="R492"/>
  <c r="O492"/>
  <c r="L492"/>
  <c r="I492"/>
  <c r="R491"/>
  <c r="O491"/>
  <c r="L491"/>
  <c r="I491"/>
  <c r="R490"/>
  <c r="O490"/>
  <c r="L490"/>
  <c r="I490"/>
  <c r="R489"/>
  <c r="O489"/>
  <c r="L489"/>
  <c r="I489"/>
  <c r="R488"/>
  <c r="O488"/>
  <c r="L488"/>
  <c r="I488"/>
  <c r="R487"/>
  <c r="O487"/>
  <c r="L487"/>
  <c r="I487"/>
  <c r="R486"/>
  <c r="O486"/>
  <c r="L486"/>
  <c r="I486"/>
  <c r="R485"/>
  <c r="O485"/>
  <c r="L485"/>
  <c r="I485"/>
  <c r="R484"/>
  <c r="O484"/>
  <c r="L484"/>
  <c r="I484"/>
  <c r="R483"/>
  <c r="O483"/>
  <c r="L483"/>
  <c r="I483"/>
  <c r="Q482"/>
  <c r="P482"/>
  <c r="N482"/>
  <c r="M482"/>
  <c r="K482"/>
  <c r="J482"/>
  <c r="H482"/>
  <c r="G482"/>
  <c r="R481"/>
  <c r="R480" s="1"/>
  <c r="O481"/>
  <c r="O480" s="1"/>
  <c r="L481"/>
  <c r="L480" s="1"/>
  <c r="I481"/>
  <c r="I480" s="1"/>
  <c r="Q480"/>
  <c r="P480"/>
  <c r="N480"/>
  <c r="M480"/>
  <c r="K480"/>
  <c r="J480"/>
  <c r="H480"/>
  <c r="G480"/>
  <c r="R479"/>
  <c r="O479"/>
  <c r="L479"/>
  <c r="I479"/>
  <c r="R478"/>
  <c r="O478"/>
  <c r="L478"/>
  <c r="I478"/>
  <c r="R477"/>
  <c r="O477"/>
  <c r="L477"/>
  <c r="I477"/>
  <c r="Q476"/>
  <c r="P476"/>
  <c r="N476"/>
  <c r="M476"/>
  <c r="K476"/>
  <c r="J476"/>
  <c r="H476"/>
  <c r="G476"/>
  <c r="R472"/>
  <c r="O472"/>
  <c r="L472"/>
  <c r="I472"/>
  <c r="R471"/>
  <c r="O471"/>
  <c r="L471"/>
  <c r="I471"/>
  <c r="R470"/>
  <c r="O470"/>
  <c r="L470"/>
  <c r="I470"/>
  <c r="Q469"/>
  <c r="P469"/>
  <c r="N469"/>
  <c r="M469"/>
  <c r="K469"/>
  <c r="J469"/>
  <c r="H469"/>
  <c r="G469"/>
  <c r="R468"/>
  <c r="O468"/>
  <c r="L468"/>
  <c r="I468"/>
  <c r="R467"/>
  <c r="O467"/>
  <c r="L467"/>
  <c r="L466" s="1"/>
  <c r="I467"/>
  <c r="Q466"/>
  <c r="P466"/>
  <c r="N466"/>
  <c r="M466"/>
  <c r="K466"/>
  <c r="J466"/>
  <c r="H466"/>
  <c r="G466"/>
  <c r="R465"/>
  <c r="O465"/>
  <c r="L465"/>
  <c r="I465"/>
  <c r="R464"/>
  <c r="O464"/>
  <c r="L464"/>
  <c r="I464"/>
  <c r="R463"/>
  <c r="O463"/>
  <c r="L463"/>
  <c r="I463"/>
  <c r="R462"/>
  <c r="O462"/>
  <c r="L462"/>
  <c r="I462"/>
  <c r="R461"/>
  <c r="O461"/>
  <c r="L461"/>
  <c r="I461"/>
  <c r="R460"/>
  <c r="O460"/>
  <c r="L460"/>
  <c r="I460"/>
  <c r="R459"/>
  <c r="O459"/>
  <c r="L459"/>
  <c r="I459"/>
  <c r="R458"/>
  <c r="O458"/>
  <c r="L458"/>
  <c r="I458"/>
  <c r="R457"/>
  <c r="O457"/>
  <c r="L457"/>
  <c r="I457"/>
  <c r="R456"/>
  <c r="O456"/>
  <c r="L456"/>
  <c r="I456"/>
  <c r="R455"/>
  <c r="O455"/>
  <c r="L455"/>
  <c r="I455"/>
  <c r="Q454"/>
  <c r="P454"/>
  <c r="N454"/>
  <c r="M454"/>
  <c r="K454"/>
  <c r="J454"/>
  <c r="H454"/>
  <c r="G454"/>
  <c r="R453"/>
  <c r="R452" s="1"/>
  <c r="O453"/>
  <c r="O452" s="1"/>
  <c r="L453"/>
  <c r="L452" s="1"/>
  <c r="I453"/>
  <c r="I452" s="1"/>
  <c r="Q452"/>
  <c r="P452"/>
  <c r="N452"/>
  <c r="M452"/>
  <c r="K452"/>
  <c r="J452"/>
  <c r="H452"/>
  <c r="G452"/>
  <c r="R451"/>
  <c r="O451"/>
  <c r="L451"/>
  <c r="I451"/>
  <c r="R450"/>
  <c r="O450"/>
  <c r="L450"/>
  <c r="I450"/>
  <c r="R449"/>
  <c r="O449"/>
  <c r="L449"/>
  <c r="I449"/>
  <c r="Q448"/>
  <c r="P448"/>
  <c r="N448"/>
  <c r="M448"/>
  <c r="K448"/>
  <c r="J448"/>
  <c r="H448"/>
  <c r="G448"/>
  <c r="R444"/>
  <c r="O444"/>
  <c r="L444"/>
  <c r="I444"/>
  <c r="R443"/>
  <c r="O443"/>
  <c r="L443"/>
  <c r="I443"/>
  <c r="Q442"/>
  <c r="P442"/>
  <c r="N442"/>
  <c r="M442"/>
  <c r="K442"/>
  <c r="J442"/>
  <c r="H442"/>
  <c r="G442"/>
  <c r="R441"/>
  <c r="R440" s="1"/>
  <c r="O441"/>
  <c r="O440" s="1"/>
  <c r="L441"/>
  <c r="L440" s="1"/>
  <c r="I441"/>
  <c r="I440" s="1"/>
  <c r="Q440"/>
  <c r="P440"/>
  <c r="N440"/>
  <c r="M440"/>
  <c r="K440"/>
  <c r="J440"/>
  <c r="H440"/>
  <c r="G440"/>
  <c r="R439"/>
  <c r="O439"/>
  <c r="L439"/>
  <c r="I439"/>
  <c r="R438"/>
  <c r="O438"/>
  <c r="L438"/>
  <c r="L437" s="1"/>
  <c r="I438"/>
  <c r="Q437"/>
  <c r="P437"/>
  <c r="N437"/>
  <c r="M437"/>
  <c r="K437"/>
  <c r="J437"/>
  <c r="H437"/>
  <c r="G437"/>
  <c r="R436"/>
  <c r="O436"/>
  <c r="L436"/>
  <c r="I436"/>
  <c r="R435"/>
  <c r="O435"/>
  <c r="L435"/>
  <c r="I435"/>
  <c r="R434"/>
  <c r="O434"/>
  <c r="L434"/>
  <c r="I434"/>
  <c r="R433"/>
  <c r="O433"/>
  <c r="L433"/>
  <c r="I433"/>
  <c r="R432"/>
  <c r="O432"/>
  <c r="L432"/>
  <c r="I432"/>
  <c r="R431"/>
  <c r="O431"/>
  <c r="L431"/>
  <c r="I431"/>
  <c r="R430"/>
  <c r="O430"/>
  <c r="L430"/>
  <c r="I430"/>
  <c r="R429"/>
  <c r="O429"/>
  <c r="L429"/>
  <c r="I429"/>
  <c r="R428"/>
  <c r="O428"/>
  <c r="L428"/>
  <c r="I428"/>
  <c r="R427"/>
  <c r="O427"/>
  <c r="L427"/>
  <c r="I427"/>
  <c r="Q426"/>
  <c r="P426"/>
  <c r="N426"/>
  <c r="M426"/>
  <c r="K426"/>
  <c r="J426"/>
  <c r="H426"/>
  <c r="G426"/>
  <c r="R425"/>
  <c r="R424" s="1"/>
  <c r="O425"/>
  <c r="O424" s="1"/>
  <c r="L425"/>
  <c r="L424" s="1"/>
  <c r="I425"/>
  <c r="I424" s="1"/>
  <c r="Q424"/>
  <c r="P424"/>
  <c r="N424"/>
  <c r="M424"/>
  <c r="K424"/>
  <c r="J424"/>
  <c r="H424"/>
  <c r="G424"/>
  <c r="R423"/>
  <c r="O423"/>
  <c r="L423"/>
  <c r="I423"/>
  <c r="R422"/>
  <c r="O422"/>
  <c r="L422"/>
  <c r="I422"/>
  <c r="R421"/>
  <c r="O421"/>
  <c r="L421"/>
  <c r="I421"/>
  <c r="Q420"/>
  <c r="P420"/>
  <c r="N420"/>
  <c r="M420"/>
  <c r="K420"/>
  <c r="J420"/>
  <c r="H420"/>
  <c r="G420"/>
  <c r="R414"/>
  <c r="R413" s="1"/>
  <c r="O414"/>
  <c r="O413" s="1"/>
  <c r="L414"/>
  <c r="L413" s="1"/>
  <c r="I414"/>
  <c r="I413" s="1"/>
  <c r="Q413"/>
  <c r="P413"/>
  <c r="N413"/>
  <c r="M413"/>
  <c r="K413"/>
  <c r="J413"/>
  <c r="H413"/>
  <c r="G413"/>
  <c r="R412"/>
  <c r="O412"/>
  <c r="L412"/>
  <c r="I412"/>
  <c r="R411"/>
  <c r="O411"/>
  <c r="L411"/>
  <c r="I411"/>
  <c r="Q410"/>
  <c r="P410"/>
  <c r="N410"/>
  <c r="M410"/>
  <c r="K410"/>
  <c r="J410"/>
  <c r="H410"/>
  <c r="G410"/>
  <c r="R409"/>
  <c r="O409"/>
  <c r="L409"/>
  <c r="I409"/>
  <c r="R408"/>
  <c r="O408"/>
  <c r="L408"/>
  <c r="I408"/>
  <c r="R407"/>
  <c r="R406" s="1"/>
  <c r="O407"/>
  <c r="O406" s="1"/>
  <c r="L407"/>
  <c r="L406" s="1"/>
  <c r="I407"/>
  <c r="R405"/>
  <c r="O405"/>
  <c r="L405"/>
  <c r="I405"/>
  <c r="R404"/>
  <c r="O404"/>
  <c r="L404"/>
  <c r="I404"/>
  <c r="R403"/>
  <c r="O403"/>
  <c r="L403"/>
  <c r="L402" s="1"/>
  <c r="I403"/>
  <c r="Q402"/>
  <c r="P402"/>
  <c r="N402"/>
  <c r="M402"/>
  <c r="K402"/>
  <c r="J402"/>
  <c r="H402"/>
  <c r="G402"/>
  <c r="R401"/>
  <c r="O401"/>
  <c r="L401"/>
  <c r="I401"/>
  <c r="R400"/>
  <c r="O400"/>
  <c r="L400"/>
  <c r="I400"/>
  <c r="R399"/>
  <c r="O399"/>
  <c r="L399"/>
  <c r="I399"/>
  <c r="R398"/>
  <c r="O398"/>
  <c r="L398"/>
  <c r="I398"/>
  <c r="R397"/>
  <c r="O397"/>
  <c r="L397"/>
  <c r="I397"/>
  <c r="R396"/>
  <c r="O396"/>
  <c r="L396"/>
  <c r="I396"/>
  <c r="R395"/>
  <c r="O395"/>
  <c r="L395"/>
  <c r="I395"/>
  <c r="R394"/>
  <c r="O394"/>
  <c r="L394"/>
  <c r="I394"/>
  <c r="R393"/>
  <c r="O393"/>
  <c r="L393"/>
  <c r="I393"/>
  <c r="R392"/>
  <c r="O392"/>
  <c r="L392"/>
  <c r="I392"/>
  <c r="R391"/>
  <c r="O391"/>
  <c r="L391"/>
  <c r="I391"/>
  <c r="Q390"/>
  <c r="P390"/>
  <c r="N390"/>
  <c r="M390"/>
  <c r="K390"/>
  <c r="J390"/>
  <c r="H390"/>
  <c r="G390"/>
  <c r="R389"/>
  <c r="R388" s="1"/>
  <c r="O389"/>
  <c r="O388" s="1"/>
  <c r="L389"/>
  <c r="L388" s="1"/>
  <c r="I389"/>
  <c r="I388" s="1"/>
  <c r="Q388"/>
  <c r="P388"/>
  <c r="N388"/>
  <c r="M388"/>
  <c r="K388"/>
  <c r="J388"/>
  <c r="H388"/>
  <c r="G388"/>
  <c r="R387"/>
  <c r="O387"/>
  <c r="L387"/>
  <c r="I387"/>
  <c r="R386"/>
  <c r="O386"/>
  <c r="L386"/>
  <c r="I386"/>
  <c r="R385"/>
  <c r="O385"/>
  <c r="L385"/>
  <c r="I385"/>
  <c r="Q384"/>
  <c r="P384"/>
  <c r="N384"/>
  <c r="N417" s="1"/>
  <c r="M384"/>
  <c r="K384"/>
  <c r="J384"/>
  <c r="H384"/>
  <c r="G384"/>
  <c r="R378"/>
  <c r="O378"/>
  <c r="L378"/>
  <c r="I378"/>
  <c r="R377"/>
  <c r="O377"/>
  <c r="L377"/>
  <c r="I377"/>
  <c r="Q376"/>
  <c r="P376"/>
  <c r="N376"/>
  <c r="M376"/>
  <c r="K376"/>
  <c r="J376"/>
  <c r="H376"/>
  <c r="G376"/>
  <c r="R375"/>
  <c r="R374" s="1"/>
  <c r="O375"/>
  <c r="O374" s="1"/>
  <c r="L375"/>
  <c r="L374" s="1"/>
  <c r="I375"/>
  <c r="I374" s="1"/>
  <c r="Q374"/>
  <c r="P374"/>
  <c r="N374"/>
  <c r="M374"/>
  <c r="K374"/>
  <c r="J374"/>
  <c r="H374"/>
  <c r="G374"/>
  <c r="R373"/>
  <c r="O373"/>
  <c r="L373"/>
  <c r="I373"/>
  <c r="R372"/>
  <c r="O372"/>
  <c r="L372"/>
  <c r="I372"/>
  <c r="R371"/>
  <c r="O371"/>
  <c r="L371"/>
  <c r="I371"/>
  <c r="R370"/>
  <c r="O370"/>
  <c r="L370"/>
  <c r="I370"/>
  <c r="R369"/>
  <c r="O369"/>
  <c r="L369"/>
  <c r="I369"/>
  <c r="R368"/>
  <c r="O368"/>
  <c r="L368"/>
  <c r="I368"/>
  <c r="R367"/>
  <c r="O367"/>
  <c r="L367"/>
  <c r="I367"/>
  <c r="R366"/>
  <c r="O366"/>
  <c r="L366"/>
  <c r="I366"/>
  <c r="R365"/>
  <c r="O365"/>
  <c r="L365"/>
  <c r="I365"/>
  <c r="R364"/>
  <c r="O364"/>
  <c r="L364"/>
  <c r="I364"/>
  <c r="Q363"/>
  <c r="P363"/>
  <c r="N363"/>
  <c r="M363"/>
  <c r="K363"/>
  <c r="J363"/>
  <c r="H363"/>
  <c r="G363"/>
  <c r="R362"/>
  <c r="R361" s="1"/>
  <c r="O362"/>
  <c r="O361" s="1"/>
  <c r="L362"/>
  <c r="L361" s="1"/>
  <c r="I362"/>
  <c r="I361" s="1"/>
  <c r="Q361"/>
  <c r="P361"/>
  <c r="N361"/>
  <c r="M361"/>
  <c r="K361"/>
  <c r="J361"/>
  <c r="H361"/>
  <c r="G361"/>
  <c r="R360"/>
  <c r="O360"/>
  <c r="L360"/>
  <c r="I360"/>
  <c r="R359"/>
  <c r="O359"/>
  <c r="L359"/>
  <c r="I359"/>
  <c r="R358"/>
  <c r="O358"/>
  <c r="L358"/>
  <c r="I358"/>
  <c r="Q357"/>
  <c r="P357"/>
  <c r="N357"/>
  <c r="M357"/>
  <c r="K357"/>
  <c r="J357"/>
  <c r="H357"/>
  <c r="G357"/>
  <c r="R353"/>
  <c r="O353"/>
  <c r="L353"/>
  <c r="I353"/>
  <c r="R352"/>
  <c r="O352"/>
  <c r="L352"/>
  <c r="I352"/>
  <c r="Q351"/>
  <c r="P351"/>
  <c r="N351"/>
  <c r="M351"/>
  <c r="K351"/>
  <c r="J351"/>
  <c r="H351"/>
  <c r="G351"/>
  <c r="R350"/>
  <c r="O350"/>
  <c r="L350"/>
  <c r="I350"/>
  <c r="R349"/>
  <c r="O349"/>
  <c r="L349"/>
  <c r="I349"/>
  <c r="R348"/>
  <c r="O348"/>
  <c r="L348"/>
  <c r="I348"/>
  <c r="R347"/>
  <c r="O347"/>
  <c r="L347"/>
  <c r="I347"/>
  <c r="R346"/>
  <c r="O346"/>
  <c r="L346"/>
  <c r="I346"/>
  <c r="R345"/>
  <c r="O345"/>
  <c r="L345"/>
  <c r="I345"/>
  <c r="R344"/>
  <c r="O344"/>
  <c r="L344"/>
  <c r="I344"/>
  <c r="R343"/>
  <c r="O343"/>
  <c r="L343"/>
  <c r="I343"/>
  <c r="R342"/>
  <c r="O342"/>
  <c r="L342"/>
  <c r="I342"/>
  <c r="R341"/>
  <c r="O341"/>
  <c r="L341"/>
  <c r="I341"/>
  <c r="Q340"/>
  <c r="P340"/>
  <c r="N340"/>
  <c r="M340"/>
  <c r="K340"/>
  <c r="J340"/>
  <c r="H340"/>
  <c r="G340"/>
  <c r="R339"/>
  <c r="R338" s="1"/>
  <c r="O339"/>
  <c r="O338" s="1"/>
  <c r="L339"/>
  <c r="L338" s="1"/>
  <c r="I339"/>
  <c r="I338" s="1"/>
  <c r="Q338"/>
  <c r="P338"/>
  <c r="N338"/>
  <c r="M338"/>
  <c r="K338"/>
  <c r="J338"/>
  <c r="H338"/>
  <c r="G338"/>
  <c r="R337"/>
  <c r="O337"/>
  <c r="L337"/>
  <c r="I337"/>
  <c r="R336"/>
  <c r="O336"/>
  <c r="L336"/>
  <c r="I336"/>
  <c r="R335"/>
  <c r="O335"/>
  <c r="L335"/>
  <c r="I335"/>
  <c r="Q334"/>
  <c r="P334"/>
  <c r="N334"/>
  <c r="M334"/>
  <c r="K334"/>
  <c r="J334"/>
  <c r="H334"/>
  <c r="G334"/>
  <c r="R330"/>
  <c r="O330"/>
  <c r="L330"/>
  <c r="I330"/>
  <c r="R329"/>
  <c r="O329"/>
  <c r="L329"/>
  <c r="I329"/>
  <c r="Q328"/>
  <c r="P328"/>
  <c r="N328"/>
  <c r="M328"/>
  <c r="K328"/>
  <c r="J328"/>
  <c r="H328"/>
  <c r="G328"/>
  <c r="R327"/>
  <c r="O327"/>
  <c r="L327"/>
  <c r="I327"/>
  <c r="R326"/>
  <c r="O326"/>
  <c r="L326"/>
  <c r="I326"/>
  <c r="R325"/>
  <c r="O325"/>
  <c r="L325"/>
  <c r="I325"/>
  <c r="R324"/>
  <c r="O324"/>
  <c r="L324"/>
  <c r="I324"/>
  <c r="R323"/>
  <c r="O323"/>
  <c r="L323"/>
  <c r="I323"/>
  <c r="R322"/>
  <c r="O322"/>
  <c r="L322"/>
  <c r="I322"/>
  <c r="R321"/>
  <c r="O321"/>
  <c r="L321"/>
  <c r="I321"/>
  <c r="R320"/>
  <c r="O320"/>
  <c r="L320"/>
  <c r="I320"/>
  <c r="R319"/>
  <c r="O319"/>
  <c r="L319"/>
  <c r="I319"/>
  <c r="R318"/>
  <c r="O318"/>
  <c r="L318"/>
  <c r="I318"/>
  <c r="Q317"/>
  <c r="P317"/>
  <c r="N317"/>
  <c r="M317"/>
  <c r="K317"/>
  <c r="J317"/>
  <c r="H317"/>
  <c r="G317"/>
  <c r="R316"/>
  <c r="R315" s="1"/>
  <c r="O316"/>
  <c r="O315" s="1"/>
  <c r="L316"/>
  <c r="L315" s="1"/>
  <c r="I316"/>
  <c r="I315" s="1"/>
  <c r="Q315"/>
  <c r="P315"/>
  <c r="N315"/>
  <c r="M315"/>
  <c r="K315"/>
  <c r="J315"/>
  <c r="H315"/>
  <c r="G315"/>
  <c r="R314"/>
  <c r="O314"/>
  <c r="L314"/>
  <c r="I314"/>
  <c r="R313"/>
  <c r="O313"/>
  <c r="L313"/>
  <c r="I313"/>
  <c r="R312"/>
  <c r="O312"/>
  <c r="L312"/>
  <c r="I312"/>
  <c r="Q311"/>
  <c r="P311"/>
  <c r="N311"/>
  <c r="M311"/>
  <c r="K311"/>
  <c r="J311"/>
  <c r="H311"/>
  <c r="G311"/>
  <c r="R307"/>
  <c r="O307"/>
  <c r="L307"/>
  <c r="I307"/>
  <c r="R306"/>
  <c r="O306"/>
  <c r="L306"/>
  <c r="I306"/>
  <c r="Q305"/>
  <c r="P305"/>
  <c r="N305"/>
  <c r="M305"/>
  <c r="K305"/>
  <c r="J305"/>
  <c r="H305"/>
  <c r="G305"/>
  <c r="R304"/>
  <c r="O304"/>
  <c r="L304"/>
  <c r="I304"/>
  <c r="R303"/>
  <c r="O303"/>
  <c r="L303"/>
  <c r="I303"/>
  <c r="R302"/>
  <c r="O302"/>
  <c r="L302"/>
  <c r="I302"/>
  <c r="R301"/>
  <c r="O301"/>
  <c r="L301"/>
  <c r="I301"/>
  <c r="R300"/>
  <c r="O300"/>
  <c r="L300"/>
  <c r="I300"/>
  <c r="R299"/>
  <c r="O299"/>
  <c r="L299"/>
  <c r="I299"/>
  <c r="R298"/>
  <c r="O298"/>
  <c r="L298"/>
  <c r="I298"/>
  <c r="R297"/>
  <c r="O297"/>
  <c r="L297"/>
  <c r="I297"/>
  <c r="R296"/>
  <c r="O296"/>
  <c r="L296"/>
  <c r="I296"/>
  <c r="R295"/>
  <c r="O295"/>
  <c r="L295"/>
  <c r="I295"/>
  <c r="Q294"/>
  <c r="P294"/>
  <c r="N294"/>
  <c r="M294"/>
  <c r="K294"/>
  <c r="J294"/>
  <c r="H294"/>
  <c r="G294"/>
  <c r="R293"/>
  <c r="R292" s="1"/>
  <c r="O293"/>
  <c r="O292" s="1"/>
  <c r="L293"/>
  <c r="L292" s="1"/>
  <c r="I293"/>
  <c r="I292" s="1"/>
  <c r="Q292"/>
  <c r="P292"/>
  <c r="N292"/>
  <c r="M292"/>
  <c r="K292"/>
  <c r="J292"/>
  <c r="H292"/>
  <c r="G292"/>
  <c r="R291"/>
  <c r="O291"/>
  <c r="L291"/>
  <c r="I291"/>
  <c r="R290"/>
  <c r="O290"/>
  <c r="L290"/>
  <c r="I290"/>
  <c r="R289"/>
  <c r="O289"/>
  <c r="L289"/>
  <c r="I289"/>
  <c r="Q288"/>
  <c r="P288"/>
  <c r="N288"/>
  <c r="M288"/>
  <c r="K288"/>
  <c r="J288"/>
  <c r="H288"/>
  <c r="G288"/>
  <c r="R284"/>
  <c r="O284"/>
  <c r="L284"/>
  <c r="I284"/>
  <c r="R283"/>
  <c r="O283"/>
  <c r="L283"/>
  <c r="I283"/>
  <c r="Q282"/>
  <c r="P282"/>
  <c r="N282"/>
  <c r="M282"/>
  <c r="K282"/>
  <c r="J282"/>
  <c r="H282"/>
  <c r="G282"/>
  <c r="R281"/>
  <c r="O281"/>
  <c r="L281"/>
  <c r="I281"/>
  <c r="R280"/>
  <c r="O280"/>
  <c r="L280"/>
  <c r="I280"/>
  <c r="R279"/>
  <c r="O279"/>
  <c r="L279"/>
  <c r="I279"/>
  <c r="R278"/>
  <c r="O278"/>
  <c r="L278"/>
  <c r="I278"/>
  <c r="R277"/>
  <c r="O277"/>
  <c r="L277"/>
  <c r="I277"/>
  <c r="R276"/>
  <c r="O276"/>
  <c r="L276"/>
  <c r="I276"/>
  <c r="R275"/>
  <c r="O275"/>
  <c r="L275"/>
  <c r="I275"/>
  <c r="R274"/>
  <c r="O274"/>
  <c r="L274"/>
  <c r="I274"/>
  <c r="R273"/>
  <c r="O273"/>
  <c r="L273"/>
  <c r="I273"/>
  <c r="R272"/>
  <c r="O272"/>
  <c r="L272"/>
  <c r="I272"/>
  <c r="Q271"/>
  <c r="P271"/>
  <c r="N271"/>
  <c r="M271"/>
  <c r="K271"/>
  <c r="J271"/>
  <c r="H271"/>
  <c r="G271"/>
  <c r="R270"/>
  <c r="R269" s="1"/>
  <c r="O270"/>
  <c r="O269" s="1"/>
  <c r="L270"/>
  <c r="L269" s="1"/>
  <c r="I270"/>
  <c r="I269" s="1"/>
  <c r="Q269"/>
  <c r="P269"/>
  <c r="N269"/>
  <c r="M269"/>
  <c r="K269"/>
  <c r="J269"/>
  <c r="H269"/>
  <c r="G269"/>
  <c r="R268"/>
  <c r="O268"/>
  <c r="L268"/>
  <c r="I268"/>
  <c r="R267"/>
  <c r="O267"/>
  <c r="L267"/>
  <c r="I267"/>
  <c r="R266"/>
  <c r="O266"/>
  <c r="L266"/>
  <c r="I266"/>
  <c r="Q265"/>
  <c r="P265"/>
  <c r="N265"/>
  <c r="M265"/>
  <c r="K265"/>
  <c r="J265"/>
  <c r="H265"/>
  <c r="G265"/>
  <c r="R261"/>
  <c r="O261"/>
  <c r="L261"/>
  <c r="I261"/>
  <c r="R260"/>
  <c r="O260"/>
  <c r="L260"/>
  <c r="I260"/>
  <c r="Q259"/>
  <c r="P259"/>
  <c r="N259"/>
  <c r="M259"/>
  <c r="K259"/>
  <c r="J259"/>
  <c r="H259"/>
  <c r="G259"/>
  <c r="R258"/>
  <c r="O258"/>
  <c r="L258"/>
  <c r="I258"/>
  <c r="R257"/>
  <c r="O257"/>
  <c r="L257"/>
  <c r="I257"/>
  <c r="R256"/>
  <c r="O256"/>
  <c r="L256"/>
  <c r="I256"/>
  <c r="R255"/>
  <c r="O255"/>
  <c r="L255"/>
  <c r="I255"/>
  <c r="R254"/>
  <c r="O254"/>
  <c r="L254"/>
  <c r="I254"/>
  <c r="R253"/>
  <c r="O253"/>
  <c r="L253"/>
  <c r="I253"/>
  <c r="R252"/>
  <c r="O252"/>
  <c r="L252"/>
  <c r="I252"/>
  <c r="R251"/>
  <c r="O251"/>
  <c r="L251"/>
  <c r="I251"/>
  <c r="R250"/>
  <c r="O250"/>
  <c r="L250"/>
  <c r="I250"/>
  <c r="R249"/>
  <c r="O249"/>
  <c r="L249"/>
  <c r="I249"/>
  <c r="Q248"/>
  <c r="P248"/>
  <c r="N248"/>
  <c r="M248"/>
  <c r="K248"/>
  <c r="J248"/>
  <c r="H248"/>
  <c r="G248"/>
  <c r="R247"/>
  <c r="R246" s="1"/>
  <c r="O247"/>
  <c r="O246" s="1"/>
  <c r="L247"/>
  <c r="L246" s="1"/>
  <c r="I247"/>
  <c r="I246" s="1"/>
  <c r="Q246"/>
  <c r="P246"/>
  <c r="N246"/>
  <c r="M246"/>
  <c r="K246"/>
  <c r="J246"/>
  <c r="H246"/>
  <c r="G246"/>
  <c r="R245"/>
  <c r="O245"/>
  <c r="L245"/>
  <c r="I245"/>
  <c r="R244"/>
  <c r="O244"/>
  <c r="L244"/>
  <c r="I244"/>
  <c r="R243"/>
  <c r="O243"/>
  <c r="L243"/>
  <c r="I243"/>
  <c r="Q242"/>
  <c r="P242"/>
  <c r="N242"/>
  <c r="M242"/>
  <c r="K242"/>
  <c r="J242"/>
  <c r="H242"/>
  <c r="G242"/>
  <c r="R238"/>
  <c r="O238"/>
  <c r="L238"/>
  <c r="I238"/>
  <c r="R237"/>
  <c r="O237"/>
  <c r="L237"/>
  <c r="I237"/>
  <c r="Q236"/>
  <c r="P236"/>
  <c r="N236"/>
  <c r="M236"/>
  <c r="K236"/>
  <c r="J236"/>
  <c r="H236"/>
  <c r="G236"/>
  <c r="R235"/>
  <c r="O235"/>
  <c r="L235"/>
  <c r="I235"/>
  <c r="R234"/>
  <c r="O234"/>
  <c r="L234"/>
  <c r="I234"/>
  <c r="R233"/>
  <c r="O233"/>
  <c r="L233"/>
  <c r="I233"/>
  <c r="R232"/>
  <c r="O232"/>
  <c r="L232"/>
  <c r="I232"/>
  <c r="R231"/>
  <c r="O231"/>
  <c r="L231"/>
  <c r="I231"/>
  <c r="R230"/>
  <c r="O230"/>
  <c r="L230"/>
  <c r="I230"/>
  <c r="R229"/>
  <c r="O229"/>
  <c r="L229"/>
  <c r="I229"/>
  <c r="R228"/>
  <c r="O228"/>
  <c r="L228"/>
  <c r="I228"/>
  <c r="R227"/>
  <c r="O227"/>
  <c r="L227"/>
  <c r="I227"/>
  <c r="R226"/>
  <c r="O226"/>
  <c r="L226"/>
  <c r="I226"/>
  <c r="Q225"/>
  <c r="P225"/>
  <c r="N225"/>
  <c r="M225"/>
  <c r="K225"/>
  <c r="J225"/>
  <c r="H225"/>
  <c r="G225"/>
  <c r="R224"/>
  <c r="R223" s="1"/>
  <c r="O224"/>
  <c r="O223" s="1"/>
  <c r="L224"/>
  <c r="L223" s="1"/>
  <c r="I224"/>
  <c r="I223" s="1"/>
  <c r="Q223"/>
  <c r="P223"/>
  <c r="N223"/>
  <c r="M223"/>
  <c r="K223"/>
  <c r="J223"/>
  <c r="H223"/>
  <c r="G223"/>
  <c r="R222"/>
  <c r="O222"/>
  <c r="L222"/>
  <c r="I222"/>
  <c r="R221"/>
  <c r="O221"/>
  <c r="L221"/>
  <c r="I221"/>
  <c r="R220"/>
  <c r="O220"/>
  <c r="L220"/>
  <c r="I220"/>
  <c r="Q219"/>
  <c r="P219"/>
  <c r="N219"/>
  <c r="M219"/>
  <c r="K219"/>
  <c r="J219"/>
  <c r="H219"/>
  <c r="G219"/>
  <c r="R215"/>
  <c r="O215"/>
  <c r="L215"/>
  <c r="I215"/>
  <c r="R214"/>
  <c r="O214"/>
  <c r="L214"/>
  <c r="I214"/>
  <c r="Q213"/>
  <c r="P213"/>
  <c r="N213"/>
  <c r="M213"/>
  <c r="K213"/>
  <c r="J213"/>
  <c r="H213"/>
  <c r="G213"/>
  <c r="R212"/>
  <c r="O212"/>
  <c r="L212"/>
  <c r="I212"/>
  <c r="R211"/>
  <c r="O211"/>
  <c r="L211"/>
  <c r="I211"/>
  <c r="R210"/>
  <c r="O210"/>
  <c r="L210"/>
  <c r="I210"/>
  <c r="R209"/>
  <c r="O209"/>
  <c r="L209"/>
  <c r="I209"/>
  <c r="R208"/>
  <c r="O208"/>
  <c r="L208"/>
  <c r="I208"/>
  <c r="R207"/>
  <c r="O207"/>
  <c r="L207"/>
  <c r="I207"/>
  <c r="R206"/>
  <c r="O206"/>
  <c r="L206"/>
  <c r="I206"/>
  <c r="R205"/>
  <c r="O205"/>
  <c r="L205"/>
  <c r="I205"/>
  <c r="R204"/>
  <c r="O204"/>
  <c r="L204"/>
  <c r="I204"/>
  <c r="R203"/>
  <c r="O203"/>
  <c r="L203"/>
  <c r="I203"/>
  <c r="Q202"/>
  <c r="P202"/>
  <c r="N202"/>
  <c r="M202"/>
  <c r="K202"/>
  <c r="J202"/>
  <c r="H202"/>
  <c r="G202"/>
  <c r="R201"/>
  <c r="R200" s="1"/>
  <c r="O201"/>
  <c r="O200" s="1"/>
  <c r="L201"/>
  <c r="L200" s="1"/>
  <c r="I201"/>
  <c r="I200" s="1"/>
  <c r="Q200"/>
  <c r="P200"/>
  <c r="N200"/>
  <c r="M200"/>
  <c r="K200"/>
  <c r="J200"/>
  <c r="H200"/>
  <c r="G200"/>
  <c r="R199"/>
  <c r="O199"/>
  <c r="L199"/>
  <c r="I199"/>
  <c r="R198"/>
  <c r="O198"/>
  <c r="L198"/>
  <c r="I198"/>
  <c r="R197"/>
  <c r="O197"/>
  <c r="L197"/>
  <c r="I197"/>
  <c r="Q196"/>
  <c r="P196"/>
  <c r="N196"/>
  <c r="M196"/>
  <c r="K196"/>
  <c r="J196"/>
  <c r="H196"/>
  <c r="G196"/>
  <c r="R192"/>
  <c r="O192"/>
  <c r="L192"/>
  <c r="I192"/>
  <c r="R191"/>
  <c r="O191"/>
  <c r="L191"/>
  <c r="I191"/>
  <c r="Q190"/>
  <c r="P190"/>
  <c r="N190"/>
  <c r="M190"/>
  <c r="K190"/>
  <c r="J190"/>
  <c r="H190"/>
  <c r="G190"/>
  <c r="R189"/>
  <c r="O189"/>
  <c r="L189"/>
  <c r="I189"/>
  <c r="R188"/>
  <c r="O188"/>
  <c r="L188"/>
  <c r="I188"/>
  <c r="R187"/>
  <c r="O187"/>
  <c r="L187"/>
  <c r="I187"/>
  <c r="R186"/>
  <c r="O186"/>
  <c r="L186"/>
  <c r="I186"/>
  <c r="R185"/>
  <c r="O185"/>
  <c r="L185"/>
  <c r="I185"/>
  <c r="R184"/>
  <c r="O184"/>
  <c r="L184"/>
  <c r="I184"/>
  <c r="R183"/>
  <c r="O183"/>
  <c r="L183"/>
  <c r="I183"/>
  <c r="R182"/>
  <c r="O182"/>
  <c r="L182"/>
  <c r="I182"/>
  <c r="R181"/>
  <c r="O181"/>
  <c r="L181"/>
  <c r="I181"/>
  <c r="R180"/>
  <c r="O180"/>
  <c r="L180"/>
  <c r="I180"/>
  <c r="Q179"/>
  <c r="P179"/>
  <c r="N179"/>
  <c r="M179"/>
  <c r="K179"/>
  <c r="J179"/>
  <c r="H179"/>
  <c r="G179"/>
  <c r="R178"/>
  <c r="R177" s="1"/>
  <c r="O178"/>
  <c r="O177" s="1"/>
  <c r="L178"/>
  <c r="L177" s="1"/>
  <c r="I178"/>
  <c r="I177" s="1"/>
  <c r="Q177"/>
  <c r="P177"/>
  <c r="N177"/>
  <c r="M177"/>
  <c r="K177"/>
  <c r="J177"/>
  <c r="H177"/>
  <c r="G177"/>
  <c r="R176"/>
  <c r="O176"/>
  <c r="L176"/>
  <c r="I176"/>
  <c r="R175"/>
  <c r="O175"/>
  <c r="L175"/>
  <c r="I175"/>
  <c r="R174"/>
  <c r="O174"/>
  <c r="L174"/>
  <c r="I174"/>
  <c r="Q173"/>
  <c r="P173"/>
  <c r="N173"/>
  <c r="M173"/>
  <c r="K173"/>
  <c r="J173"/>
  <c r="H173"/>
  <c r="G173"/>
  <c r="R169"/>
  <c r="O169"/>
  <c r="L169"/>
  <c r="I169"/>
  <c r="R168"/>
  <c r="O168"/>
  <c r="L168"/>
  <c r="I168"/>
  <c r="Q167"/>
  <c r="P167"/>
  <c r="N167"/>
  <c r="M167"/>
  <c r="K167"/>
  <c r="J167"/>
  <c r="H167"/>
  <c r="G167"/>
  <c r="R166"/>
  <c r="O166"/>
  <c r="L166"/>
  <c r="I166"/>
  <c r="R165"/>
  <c r="O165"/>
  <c r="L165"/>
  <c r="I165"/>
  <c r="R164"/>
  <c r="O164"/>
  <c r="L164"/>
  <c r="I164"/>
  <c r="R163"/>
  <c r="O163"/>
  <c r="L163"/>
  <c r="I163"/>
  <c r="R162"/>
  <c r="O162"/>
  <c r="L162"/>
  <c r="I162"/>
  <c r="R161"/>
  <c r="O161"/>
  <c r="L161"/>
  <c r="I161"/>
  <c r="R160"/>
  <c r="O160"/>
  <c r="L160"/>
  <c r="I160"/>
  <c r="R159"/>
  <c r="O159"/>
  <c r="L159"/>
  <c r="I159"/>
  <c r="R158"/>
  <c r="O158"/>
  <c r="L158"/>
  <c r="I158"/>
  <c r="R157"/>
  <c r="O157"/>
  <c r="L157"/>
  <c r="I157"/>
  <c r="Q156"/>
  <c r="P156"/>
  <c r="N156"/>
  <c r="M156"/>
  <c r="K156"/>
  <c r="J156"/>
  <c r="H156"/>
  <c r="G156"/>
  <c r="R155"/>
  <c r="R154" s="1"/>
  <c r="O155"/>
  <c r="O154" s="1"/>
  <c r="L155"/>
  <c r="L154" s="1"/>
  <c r="I155"/>
  <c r="I154" s="1"/>
  <c r="Q154"/>
  <c r="P154"/>
  <c r="N154"/>
  <c r="M154"/>
  <c r="K154"/>
  <c r="J154"/>
  <c r="H154"/>
  <c r="G154"/>
  <c r="R153"/>
  <c r="O153"/>
  <c r="L153"/>
  <c r="I153"/>
  <c r="R152"/>
  <c r="O152"/>
  <c r="L152"/>
  <c r="I152"/>
  <c r="R151"/>
  <c r="O151"/>
  <c r="L151"/>
  <c r="I151"/>
  <c r="Q150"/>
  <c r="P150"/>
  <c r="N150"/>
  <c r="M150"/>
  <c r="K150"/>
  <c r="J150"/>
  <c r="H150"/>
  <c r="G150"/>
  <c r="R146"/>
  <c r="O146"/>
  <c r="L146"/>
  <c r="I146"/>
  <c r="R145"/>
  <c r="O145"/>
  <c r="L145"/>
  <c r="I145"/>
  <c r="Q144"/>
  <c r="P144"/>
  <c r="N144"/>
  <c r="M144"/>
  <c r="K144"/>
  <c r="J144"/>
  <c r="H144"/>
  <c r="G144"/>
  <c r="R143"/>
  <c r="O143"/>
  <c r="L143"/>
  <c r="I143"/>
  <c r="R142"/>
  <c r="O142"/>
  <c r="L142"/>
  <c r="I142"/>
  <c r="R141"/>
  <c r="O141"/>
  <c r="L141"/>
  <c r="I141"/>
  <c r="R140"/>
  <c r="O140"/>
  <c r="L140"/>
  <c r="I140"/>
  <c r="R139"/>
  <c r="O139"/>
  <c r="L139"/>
  <c r="I139"/>
  <c r="R138"/>
  <c r="O138"/>
  <c r="L138"/>
  <c r="I138"/>
  <c r="R137"/>
  <c r="O137"/>
  <c r="L137"/>
  <c r="I137"/>
  <c r="R136"/>
  <c r="O136"/>
  <c r="L136"/>
  <c r="I136"/>
  <c r="R135"/>
  <c r="O135"/>
  <c r="L135"/>
  <c r="I135"/>
  <c r="R134"/>
  <c r="O134"/>
  <c r="L134"/>
  <c r="I134"/>
  <c r="Q133"/>
  <c r="P133"/>
  <c r="N133"/>
  <c r="M133"/>
  <c r="K133"/>
  <c r="J133"/>
  <c r="H133"/>
  <c r="G133"/>
  <c r="R132"/>
  <c r="R131" s="1"/>
  <c r="O132"/>
  <c r="O131" s="1"/>
  <c r="L132"/>
  <c r="L131" s="1"/>
  <c r="I132"/>
  <c r="I131" s="1"/>
  <c r="Q131"/>
  <c r="P131"/>
  <c r="N131"/>
  <c r="M131"/>
  <c r="K131"/>
  <c r="J131"/>
  <c r="H131"/>
  <c r="G131"/>
  <c r="R130"/>
  <c r="O130"/>
  <c r="L130"/>
  <c r="I130"/>
  <c r="R129"/>
  <c r="O129"/>
  <c r="L129"/>
  <c r="I129"/>
  <c r="R128"/>
  <c r="O128"/>
  <c r="L128"/>
  <c r="I128"/>
  <c r="Q127"/>
  <c r="P127"/>
  <c r="N127"/>
  <c r="M127"/>
  <c r="K127"/>
  <c r="J127"/>
  <c r="H127"/>
  <c r="G127"/>
  <c r="R123"/>
  <c r="O123"/>
  <c r="L123"/>
  <c r="I123"/>
  <c r="R122"/>
  <c r="O122"/>
  <c r="L122"/>
  <c r="I122"/>
  <c r="Q121"/>
  <c r="P121"/>
  <c r="N121"/>
  <c r="M121"/>
  <c r="K121"/>
  <c r="J121"/>
  <c r="H121"/>
  <c r="G121"/>
  <c r="R120"/>
  <c r="R119" s="1"/>
  <c r="O120"/>
  <c r="O119" s="1"/>
  <c r="L120"/>
  <c r="L119" s="1"/>
  <c r="I120"/>
  <c r="I119" s="1"/>
  <c r="Q119"/>
  <c r="P119"/>
  <c r="N119"/>
  <c r="M119"/>
  <c r="K119"/>
  <c r="J119"/>
  <c r="H119"/>
  <c r="G119"/>
  <c r="R118"/>
  <c r="O118"/>
  <c r="L118"/>
  <c r="I118"/>
  <c r="R117"/>
  <c r="O117"/>
  <c r="L117"/>
  <c r="I117"/>
  <c r="R116"/>
  <c r="O116"/>
  <c r="L116"/>
  <c r="I116"/>
  <c r="R115"/>
  <c r="O115"/>
  <c r="L115"/>
  <c r="I115"/>
  <c r="R114"/>
  <c r="O114"/>
  <c r="L114"/>
  <c r="I114"/>
  <c r="R113"/>
  <c r="O113"/>
  <c r="L113"/>
  <c r="I113"/>
  <c r="R112"/>
  <c r="O112"/>
  <c r="L112"/>
  <c r="I112"/>
  <c r="R111"/>
  <c r="O111"/>
  <c r="L111"/>
  <c r="I111"/>
  <c r="R110"/>
  <c r="O110"/>
  <c r="L110"/>
  <c r="I110"/>
  <c r="R109"/>
  <c r="O109"/>
  <c r="L109"/>
  <c r="I109"/>
  <c r="Q108"/>
  <c r="P108"/>
  <c r="N108"/>
  <c r="M108"/>
  <c r="K108"/>
  <c r="J108"/>
  <c r="H108"/>
  <c r="G108"/>
  <c r="R107"/>
  <c r="R106" s="1"/>
  <c r="O107"/>
  <c r="O106" s="1"/>
  <c r="L107"/>
  <c r="L106" s="1"/>
  <c r="I107"/>
  <c r="I106" s="1"/>
  <c r="Q106"/>
  <c r="P106"/>
  <c r="N106"/>
  <c r="M106"/>
  <c r="K106"/>
  <c r="J106"/>
  <c r="H106"/>
  <c r="G106"/>
  <c r="R105"/>
  <c r="O105"/>
  <c r="L105"/>
  <c r="I105"/>
  <c r="R104"/>
  <c r="O104"/>
  <c r="L104"/>
  <c r="I104"/>
  <c r="R103"/>
  <c r="O103"/>
  <c r="L103"/>
  <c r="I103"/>
  <c r="Q102"/>
  <c r="P102"/>
  <c r="N102"/>
  <c r="M102"/>
  <c r="K102"/>
  <c r="J102"/>
  <c r="H102"/>
  <c r="G102"/>
  <c r="R97"/>
  <c r="O97"/>
  <c r="L97"/>
  <c r="I97"/>
  <c r="R96"/>
  <c r="R95" s="1"/>
  <c r="O96"/>
  <c r="L96"/>
  <c r="L95" s="1"/>
  <c r="I96"/>
  <c r="R94"/>
  <c r="R93" s="1"/>
  <c r="O94"/>
  <c r="O93" s="1"/>
  <c r="L94"/>
  <c r="L93" s="1"/>
  <c r="I94"/>
  <c r="I93" s="1"/>
  <c r="Q93"/>
  <c r="P93"/>
  <c r="N93"/>
  <c r="M93"/>
  <c r="K93"/>
  <c r="J93"/>
  <c r="H93"/>
  <c r="G93"/>
  <c r="R92"/>
  <c r="O92"/>
  <c r="L92"/>
  <c r="I92"/>
  <c r="R90"/>
  <c r="O90"/>
  <c r="L90"/>
  <c r="I90"/>
  <c r="R89"/>
  <c r="O89"/>
  <c r="L89"/>
  <c r="I89"/>
  <c r="R88"/>
  <c r="O88"/>
  <c r="L88"/>
  <c r="I88"/>
  <c r="R87"/>
  <c r="O87"/>
  <c r="L87"/>
  <c r="I87"/>
  <c r="R86"/>
  <c r="O86"/>
  <c r="L86"/>
  <c r="I86"/>
  <c r="R85"/>
  <c r="O85"/>
  <c r="L85"/>
  <c r="I85"/>
  <c r="R84"/>
  <c r="O84"/>
  <c r="L84"/>
  <c r="I84"/>
  <c r="R83"/>
  <c r="O83"/>
  <c r="L83"/>
  <c r="I83"/>
  <c r="R82"/>
  <c r="O82"/>
  <c r="L82"/>
  <c r="I82"/>
  <c r="Q81"/>
  <c r="P81"/>
  <c r="N81"/>
  <c r="M81"/>
  <c r="K81"/>
  <c r="J81"/>
  <c r="H81"/>
  <c r="G81"/>
  <c r="R80"/>
  <c r="O80"/>
  <c r="L80"/>
  <c r="I80"/>
  <c r="R79"/>
  <c r="O79"/>
  <c r="L79"/>
  <c r="I79"/>
  <c r="R78"/>
  <c r="O78"/>
  <c r="L78"/>
  <c r="I78"/>
  <c r="R77"/>
  <c r="O77"/>
  <c r="L77"/>
  <c r="I77"/>
  <c r="R76"/>
  <c r="O76"/>
  <c r="L76"/>
  <c r="I76"/>
  <c r="R75"/>
  <c r="O75"/>
  <c r="L75"/>
  <c r="I75"/>
  <c r="R74"/>
  <c r="O74"/>
  <c r="L74"/>
  <c r="I74"/>
  <c r="R73"/>
  <c r="O73"/>
  <c r="L73"/>
  <c r="I73"/>
  <c r="R72"/>
  <c r="O72"/>
  <c r="L72"/>
  <c r="I72"/>
  <c r="R71"/>
  <c r="O71"/>
  <c r="L71"/>
  <c r="I71"/>
  <c r="R70"/>
  <c r="O70"/>
  <c r="L70"/>
  <c r="I70"/>
  <c r="Q69"/>
  <c r="P69"/>
  <c r="N69"/>
  <c r="M69"/>
  <c r="K69"/>
  <c r="J69"/>
  <c r="H69"/>
  <c r="G69"/>
  <c r="R68"/>
  <c r="R67" s="1"/>
  <c r="O68"/>
  <c r="O67" s="1"/>
  <c r="L68"/>
  <c r="L67" s="1"/>
  <c r="I68"/>
  <c r="I67" s="1"/>
  <c r="Q67"/>
  <c r="P67"/>
  <c r="N67"/>
  <c r="M67"/>
  <c r="K67"/>
  <c r="J67"/>
  <c r="H67"/>
  <c r="G67"/>
  <c r="R66"/>
  <c r="O66"/>
  <c r="L66"/>
  <c r="I66"/>
  <c r="R65"/>
  <c r="O65"/>
  <c r="L65"/>
  <c r="I65"/>
  <c r="R64"/>
  <c r="O64"/>
  <c r="L64"/>
  <c r="I64"/>
  <c r="Q63"/>
  <c r="P63"/>
  <c r="N63"/>
  <c r="M63"/>
  <c r="K63"/>
  <c r="J63"/>
  <c r="H63"/>
  <c r="G63"/>
  <c r="R55"/>
  <c r="O55"/>
  <c r="L55"/>
  <c r="I55"/>
  <c r="R54"/>
  <c r="O54"/>
  <c r="L54"/>
  <c r="I54"/>
  <c r="Q53"/>
  <c r="P53"/>
  <c r="N53"/>
  <c r="M53"/>
  <c r="K53"/>
  <c r="J53"/>
  <c r="H53"/>
  <c r="R52"/>
  <c r="O52"/>
  <c r="L52"/>
  <c r="I52"/>
  <c r="R51"/>
  <c r="O51"/>
  <c r="L51"/>
  <c r="I51"/>
  <c r="R50"/>
  <c r="O50"/>
  <c r="L50"/>
  <c r="I50"/>
  <c r="R49"/>
  <c r="O49"/>
  <c r="L49"/>
  <c r="I49"/>
  <c r="R48"/>
  <c r="O48"/>
  <c r="L48"/>
  <c r="I48"/>
  <c r="R47"/>
  <c r="O47"/>
  <c r="L47"/>
  <c r="I47"/>
  <c r="R46"/>
  <c r="O46"/>
  <c r="L46"/>
  <c r="I46"/>
  <c r="R45"/>
  <c r="O45"/>
  <c r="L45"/>
  <c r="I45"/>
  <c r="R44"/>
  <c r="O44"/>
  <c r="L44"/>
  <c r="I44"/>
  <c r="R43"/>
  <c r="O43"/>
  <c r="L43"/>
  <c r="I43"/>
  <c r="Q42"/>
  <c r="P42"/>
  <c r="N42"/>
  <c r="M42"/>
  <c r="K42"/>
  <c r="J42"/>
  <c r="H42"/>
  <c r="R41"/>
  <c r="R40" s="1"/>
  <c r="O41"/>
  <c r="O40" s="1"/>
  <c r="L41"/>
  <c r="L40" s="1"/>
  <c r="I41"/>
  <c r="I40" s="1"/>
  <c r="Q40"/>
  <c r="P40"/>
  <c r="N40"/>
  <c r="M40"/>
  <c r="K40"/>
  <c r="J40"/>
  <c r="H40"/>
  <c r="R39"/>
  <c r="O39"/>
  <c r="L39"/>
  <c r="I39"/>
  <c r="R38"/>
  <c r="O38"/>
  <c r="L38"/>
  <c r="I38"/>
  <c r="R37"/>
  <c r="O37"/>
  <c r="L37"/>
  <c r="I37"/>
  <c r="Q36"/>
  <c r="P36"/>
  <c r="N36"/>
  <c r="M36"/>
  <c r="K36"/>
  <c r="J36"/>
  <c r="H36"/>
  <c r="G36"/>
  <c r="R32"/>
  <c r="O32"/>
  <c r="L32"/>
  <c r="I32"/>
  <c r="R31"/>
  <c r="O31"/>
  <c r="L31"/>
  <c r="I31"/>
  <c r="Q30"/>
  <c r="P30"/>
  <c r="N30"/>
  <c r="M30"/>
  <c r="K30"/>
  <c r="J30"/>
  <c r="H30"/>
  <c r="G30"/>
  <c r="R29"/>
  <c r="O29"/>
  <c r="L29"/>
  <c r="I29"/>
  <c r="R28"/>
  <c r="O28"/>
  <c r="L28"/>
  <c r="I28"/>
  <c r="R27"/>
  <c r="O27"/>
  <c r="L27"/>
  <c r="I27"/>
  <c r="R26"/>
  <c r="O26"/>
  <c r="L26"/>
  <c r="I26"/>
  <c r="R25"/>
  <c r="O25"/>
  <c r="L25"/>
  <c r="I25"/>
  <c r="R24"/>
  <c r="O24"/>
  <c r="L24"/>
  <c r="I24"/>
  <c r="R23"/>
  <c r="O23"/>
  <c r="L23"/>
  <c r="I23"/>
  <c r="R22"/>
  <c r="O22"/>
  <c r="L22"/>
  <c r="I22"/>
  <c r="R21"/>
  <c r="O21"/>
  <c r="L21"/>
  <c r="I21"/>
  <c r="R20"/>
  <c r="O20"/>
  <c r="L20"/>
  <c r="I20"/>
  <c r="Q19"/>
  <c r="P19"/>
  <c r="N19"/>
  <c r="M19"/>
  <c r="K19"/>
  <c r="J19"/>
  <c r="H19"/>
  <c r="G19"/>
  <c r="R18"/>
  <c r="R17" s="1"/>
  <c r="O18"/>
  <c r="O17" s="1"/>
  <c r="L18"/>
  <c r="L17" s="1"/>
  <c r="I18"/>
  <c r="I17" s="1"/>
  <c r="Q17"/>
  <c r="P17"/>
  <c r="N17"/>
  <c r="M17"/>
  <c r="K17"/>
  <c r="J17"/>
  <c r="H17"/>
  <c r="G17"/>
  <c r="R16"/>
  <c r="O16"/>
  <c r="L16"/>
  <c r="I16"/>
  <c r="R15"/>
  <c r="O15"/>
  <c r="L15"/>
  <c r="I15"/>
  <c r="R14"/>
  <c r="O14"/>
  <c r="L14"/>
  <c r="I14"/>
  <c r="Q13"/>
  <c r="P13"/>
  <c r="N13"/>
  <c r="M13"/>
  <c r="K13"/>
  <c r="J13"/>
  <c r="H13"/>
  <c r="G13"/>
  <c r="E3"/>
  <c r="G2" i="2"/>
  <c r="Y75" l="1"/>
  <c r="I95" i="3"/>
  <c r="O95"/>
  <c r="Y69" i="2"/>
  <c r="I406" i="3"/>
  <c r="H417"/>
  <c r="V94" i="2"/>
  <c r="W94"/>
  <c r="L81" i="4"/>
  <c r="L493"/>
  <c r="K417"/>
  <c r="Y81" i="2"/>
  <c r="Y89"/>
  <c r="Y83"/>
  <c r="Y77"/>
  <c r="Y67"/>
  <c r="Y72"/>
  <c r="G437" i="4"/>
  <c r="G445" s="1"/>
  <c r="Y85" i="2"/>
  <c r="Y15"/>
  <c r="I522" i="3"/>
  <c r="I437"/>
  <c r="V405" i="2"/>
  <c r="Q417" i="3"/>
  <c r="R466"/>
  <c r="O402"/>
  <c r="K417"/>
  <c r="H99"/>
  <c r="O437"/>
  <c r="R402"/>
  <c r="R437"/>
  <c r="O522"/>
  <c r="T930"/>
  <c r="R493"/>
  <c r="J99"/>
  <c r="O466"/>
  <c r="J417"/>
  <c r="O493"/>
  <c r="P417"/>
  <c r="J417" i="4"/>
  <c r="T753" i="3"/>
  <c r="T844"/>
  <c r="T861"/>
  <c r="T890"/>
  <c r="T896"/>
  <c r="T907"/>
  <c r="T913"/>
  <c r="T919"/>
  <c r="I466"/>
  <c r="W405" i="2"/>
  <c r="I402" i="4"/>
  <c r="G99"/>
  <c r="I437"/>
  <c r="I466"/>
  <c r="R522" i="3"/>
  <c r="L30" i="4"/>
  <c r="H99"/>
  <c r="H417"/>
  <c r="L437"/>
  <c r="L466"/>
  <c r="L522"/>
  <c r="S913" i="3"/>
  <c r="S919"/>
  <c r="S930"/>
  <c r="I522" i="4"/>
  <c r="Y96" i="2"/>
  <c r="Y76"/>
  <c r="Y87"/>
  <c r="I493" i="4"/>
  <c r="G417" i="3"/>
  <c r="I402"/>
  <c r="I493"/>
  <c r="G99"/>
  <c r="I81"/>
  <c r="K99"/>
  <c r="Q99"/>
  <c r="I81" i="4"/>
  <c r="J99"/>
  <c r="I59"/>
  <c r="G417"/>
  <c r="L402"/>
  <c r="L81" i="3"/>
  <c r="R81"/>
  <c r="M417"/>
  <c r="M99"/>
  <c r="U925"/>
  <c r="N99"/>
  <c r="O81"/>
  <c r="U870"/>
  <c r="U900"/>
  <c r="U921"/>
  <c r="U929"/>
  <c r="U877"/>
  <c r="U914"/>
  <c r="U918"/>
  <c r="U917" s="1"/>
  <c r="U923"/>
  <c r="U927"/>
  <c r="U932"/>
  <c r="U895"/>
  <c r="U894" s="1"/>
  <c r="U825"/>
  <c r="U883"/>
  <c r="U901"/>
  <c r="U909"/>
  <c r="U916"/>
  <c r="U920"/>
  <c r="U922"/>
  <c r="U924"/>
  <c r="U926"/>
  <c r="U928"/>
  <c r="U931"/>
  <c r="U930" s="1"/>
  <c r="P99"/>
  <c r="U59"/>
  <c r="U819"/>
  <c r="U821"/>
  <c r="U827"/>
  <c r="U829"/>
  <c r="U831"/>
  <c r="U833"/>
  <c r="U840"/>
  <c r="U846"/>
  <c r="U849"/>
  <c r="U848" s="1"/>
  <c r="U852"/>
  <c r="U854"/>
  <c r="U856"/>
  <c r="U858"/>
  <c r="U860"/>
  <c r="U863"/>
  <c r="U869"/>
  <c r="U875"/>
  <c r="U879"/>
  <c r="U880"/>
  <c r="U881"/>
  <c r="U886"/>
  <c r="U891"/>
  <c r="U892"/>
  <c r="U897"/>
  <c r="U898"/>
  <c r="U902"/>
  <c r="U904"/>
  <c r="U905"/>
  <c r="U906"/>
  <c r="U908"/>
  <c r="U915"/>
  <c r="U688"/>
  <c r="X58" i="2"/>
  <c r="Y58"/>
  <c r="Y236"/>
  <c r="Y242"/>
  <c r="Y244"/>
  <c r="Y248"/>
  <c r="Y250"/>
  <c r="Y252"/>
  <c r="Y254"/>
  <c r="Y256"/>
  <c r="Y259"/>
  <c r="Y265"/>
  <c r="Y267"/>
  <c r="Y271"/>
  <c r="Y273"/>
  <c r="Y275"/>
  <c r="Y277"/>
  <c r="Y279"/>
  <c r="Y282"/>
  <c r="Y288"/>
  <c r="Y290"/>
  <c r="Y294"/>
  <c r="Y296"/>
  <c r="Y298"/>
  <c r="Y300"/>
  <c r="Y302"/>
  <c r="Y305"/>
  <c r="Y311"/>
  <c r="Y313"/>
  <c r="Y317"/>
  <c r="Y319"/>
  <c r="Y321"/>
  <c r="Y323"/>
  <c r="Y325"/>
  <c r="Y328"/>
  <c r="Y334"/>
  <c r="Y336"/>
  <c r="Y340"/>
  <c r="Y342"/>
  <c r="Y344"/>
  <c r="Y346"/>
  <c r="Y348"/>
  <c r="Y351"/>
  <c r="Y357"/>
  <c r="Y533"/>
  <c r="Y540"/>
  <c r="Y542"/>
  <c r="Y546"/>
  <c r="Y548"/>
  <c r="Y550"/>
  <c r="Y552"/>
  <c r="Y554"/>
  <c r="Y557"/>
  <c r="Y563"/>
  <c r="Y565"/>
  <c r="Y569"/>
  <c r="Y571"/>
  <c r="Y573"/>
  <c r="Y575"/>
  <c r="Y577"/>
  <c r="Y580"/>
  <c r="Y586"/>
  <c r="Y588"/>
  <c r="Y592"/>
  <c r="Y594"/>
  <c r="Y596"/>
  <c r="Y598"/>
  <c r="Y600"/>
  <c r="Y603"/>
  <c r="Y609"/>
  <c r="Y611"/>
  <c r="Y615"/>
  <c r="Y617"/>
  <c r="Y619"/>
  <c r="Y621"/>
  <c r="Y623"/>
  <c r="Y626"/>
  <c r="Y632"/>
  <c r="Y634"/>
  <c r="Y638"/>
  <c r="Y640"/>
  <c r="Y642"/>
  <c r="Y644"/>
  <c r="Y646"/>
  <c r="Y649"/>
  <c r="Y655"/>
  <c r="Y657"/>
  <c r="Y661"/>
  <c r="Y663"/>
  <c r="Y665"/>
  <c r="Y667"/>
  <c r="Y669"/>
  <c r="Y672"/>
  <c r="Y678"/>
  <c r="Y680"/>
  <c r="Y684"/>
  <c r="Y686"/>
  <c r="Y688"/>
  <c r="Y690"/>
  <c r="Y692"/>
  <c r="Y695"/>
  <c r="Y701"/>
  <c r="Y703"/>
  <c r="Y707"/>
  <c r="Y709"/>
  <c r="Y711"/>
  <c r="Y713"/>
  <c r="Y715"/>
  <c r="Y718"/>
  <c r="Y724"/>
  <c r="Y726"/>
  <c r="Y730"/>
  <c r="Y732"/>
  <c r="Y734"/>
  <c r="Y736"/>
  <c r="Y738"/>
  <c r="Y741"/>
  <c r="Y747"/>
  <c r="Y749"/>
  <c r="Y753"/>
  <c r="Y755"/>
  <c r="Y757"/>
  <c r="Y759"/>
  <c r="Y761"/>
  <c r="Y764"/>
  <c r="Y770"/>
  <c r="Y772"/>
  <c r="Y776"/>
  <c r="Y778"/>
  <c r="Y780"/>
  <c r="Y782"/>
  <c r="Y784"/>
  <c r="Y787"/>
  <c r="Y790"/>
  <c r="Y796"/>
  <c r="Y799"/>
  <c r="Y802"/>
  <c r="Y804"/>
  <c r="Y806"/>
  <c r="Y808"/>
  <c r="Y810"/>
  <c r="Y813"/>
  <c r="Y819"/>
  <c r="Y822"/>
  <c r="Y825"/>
  <c r="Y827"/>
  <c r="Y829"/>
  <c r="Y831"/>
  <c r="Y833"/>
  <c r="Y838"/>
  <c r="Y359"/>
  <c r="Y363"/>
  <c r="Y365"/>
  <c r="Y367"/>
  <c r="Y369"/>
  <c r="Y371"/>
  <c r="Y374"/>
  <c r="Y377"/>
  <c r="Y385"/>
  <c r="Y388"/>
  <c r="Y391"/>
  <c r="Y393"/>
  <c r="Y395"/>
  <c r="Y397"/>
  <c r="Y399"/>
  <c r="Y402"/>
  <c r="Y404"/>
  <c r="Y407"/>
  <c r="Y410"/>
  <c r="Y413"/>
  <c r="Y421"/>
  <c r="Y424"/>
  <c r="Y427"/>
  <c r="Y429"/>
  <c r="Y431"/>
  <c r="Y433"/>
  <c r="Y435"/>
  <c r="Y438"/>
  <c r="Y442"/>
  <c r="Y448"/>
  <c r="Y450"/>
  <c r="Y454"/>
  <c r="Y456"/>
  <c r="Y458"/>
  <c r="Y460"/>
  <c r="Y462"/>
  <c r="Y464"/>
  <c r="Y467"/>
  <c r="Y470"/>
  <c r="Y476"/>
  <c r="Y478"/>
  <c r="Y482"/>
  <c r="Y484"/>
  <c r="Y486"/>
  <c r="Y488"/>
  <c r="Y490"/>
  <c r="Y493"/>
  <c r="Y495"/>
  <c r="Y498"/>
  <c r="Y504"/>
  <c r="Y506"/>
  <c r="Y510"/>
  <c r="Y512"/>
  <c r="Y514"/>
  <c r="Y516"/>
  <c r="Y518"/>
  <c r="Y520"/>
  <c r="Y523"/>
  <c r="Y525"/>
  <c r="Y527"/>
  <c r="Y530"/>
  <c r="Y844"/>
  <c r="Y846"/>
  <c r="Y850"/>
  <c r="Y852"/>
  <c r="Y854"/>
  <c r="Y856"/>
  <c r="Y858"/>
  <c r="Y861"/>
  <c r="Y867"/>
  <c r="Y869"/>
  <c r="Y873"/>
  <c r="Y875"/>
  <c r="Y877"/>
  <c r="Y879"/>
  <c r="Y881"/>
  <c r="Y884"/>
  <c r="Y890"/>
  <c r="Y892"/>
  <c r="Y896"/>
  <c r="Y898"/>
  <c r="Y900"/>
  <c r="Y902"/>
  <c r="Y904"/>
  <c r="Y907"/>
  <c r="Y913"/>
  <c r="Y915"/>
  <c r="Y919"/>
  <c r="Y921"/>
  <c r="Y923"/>
  <c r="Y925"/>
  <c r="Y927"/>
  <c r="Y930"/>
  <c r="L236" i="4"/>
  <c r="I913"/>
  <c r="Y899" i="2"/>
  <c r="Y908"/>
  <c r="Y914"/>
  <c r="Y917"/>
  <c r="Y922"/>
  <c r="Y924"/>
  <c r="Y926"/>
  <c r="Y931"/>
  <c r="Y471"/>
  <c r="Y477"/>
  <c r="Y480"/>
  <c r="Y483"/>
  <c r="Y485"/>
  <c r="Y487"/>
  <c r="Y489"/>
  <c r="Y771"/>
  <c r="Y774"/>
  <c r="Y777"/>
  <c r="Y779"/>
  <c r="Y781"/>
  <c r="Y783"/>
  <c r="Y785"/>
  <c r="Y789"/>
  <c r="Y795"/>
  <c r="Y797"/>
  <c r="Y801"/>
  <c r="Y803"/>
  <c r="Y805"/>
  <c r="Y807"/>
  <c r="Y809"/>
  <c r="Y812"/>
  <c r="Y818"/>
  <c r="Y820"/>
  <c r="Y824"/>
  <c r="Y826"/>
  <c r="Y828"/>
  <c r="Y830"/>
  <c r="Y832"/>
  <c r="Y835"/>
  <c r="Y839"/>
  <c r="Y845"/>
  <c r="Y848"/>
  <c r="Y851"/>
  <c r="Y853"/>
  <c r="Y855"/>
  <c r="Y857"/>
  <c r="Y859"/>
  <c r="Y862"/>
  <c r="Y868"/>
  <c r="Y871"/>
  <c r="Y874"/>
  <c r="Y876"/>
  <c r="Y878"/>
  <c r="Y880"/>
  <c r="Y882"/>
  <c r="Y891"/>
  <c r="Y894"/>
  <c r="Y897"/>
  <c r="Y901"/>
  <c r="Y903"/>
  <c r="Y905"/>
  <c r="Y920"/>
  <c r="Y928"/>
  <c r="Y491"/>
  <c r="Y494"/>
  <c r="Y496"/>
  <c r="Y499"/>
  <c r="Y524"/>
  <c r="Y526"/>
  <c r="Y528"/>
  <c r="Y532"/>
  <c r="Y535"/>
  <c r="Y544"/>
  <c r="Y547"/>
  <c r="Y549"/>
  <c r="Y551"/>
  <c r="Y553"/>
  <c r="Y555"/>
  <c r="Y558"/>
  <c r="Y564"/>
  <c r="Y567"/>
  <c r="Y570"/>
  <c r="Y572"/>
  <c r="Y574"/>
  <c r="Y587"/>
  <c r="Y590"/>
  <c r="Y593"/>
  <c r="Y595"/>
  <c r="Y597"/>
  <c r="Y599"/>
  <c r="Y601"/>
  <c r="Y604"/>
  <c r="Y610"/>
  <c r="Y613"/>
  <c r="Y616"/>
  <c r="Y618"/>
  <c r="Y620"/>
  <c r="Y622"/>
  <c r="Y624"/>
  <c r="Y627"/>
  <c r="Y633"/>
  <c r="Y636"/>
  <c r="Y639"/>
  <c r="Y641"/>
  <c r="Y643"/>
  <c r="Y645"/>
  <c r="Y647"/>
  <c r="Y650"/>
  <c r="Y656"/>
  <c r="Y659"/>
  <c r="Y662"/>
  <c r="Y664"/>
  <c r="Y666"/>
  <c r="Y668"/>
  <c r="Y670"/>
  <c r="Y673"/>
  <c r="Y679"/>
  <c r="Y682"/>
  <c r="Y685"/>
  <c r="Y687"/>
  <c r="Y689"/>
  <c r="Y691"/>
  <c r="Y693"/>
  <c r="Y696"/>
  <c r="Y702"/>
  <c r="Y705"/>
  <c r="Y708"/>
  <c r="Y710"/>
  <c r="Y712"/>
  <c r="Y714"/>
  <c r="Y716"/>
  <c r="Y725"/>
  <c r="Y728"/>
  <c r="Y731"/>
  <c r="Y733"/>
  <c r="Y735"/>
  <c r="Y737"/>
  <c r="Y739"/>
  <c r="Y742"/>
  <c r="Y748"/>
  <c r="Y751"/>
  <c r="Y754"/>
  <c r="Y756"/>
  <c r="Y758"/>
  <c r="Y760"/>
  <c r="Y762"/>
  <c r="Y765"/>
  <c r="U872" i="3"/>
  <c r="U871" s="1"/>
  <c r="S884"/>
  <c r="S873"/>
  <c r="S867"/>
  <c r="S890"/>
  <c r="S896"/>
  <c r="S907"/>
  <c r="U876"/>
  <c r="U893"/>
  <c r="U899"/>
  <c r="U903"/>
  <c r="U868"/>
  <c r="U874"/>
  <c r="U878"/>
  <c r="U882"/>
  <c r="U885"/>
  <c r="T454"/>
  <c r="T770"/>
  <c r="T824"/>
  <c r="T850"/>
  <c r="T867"/>
  <c r="T873"/>
  <c r="T884"/>
  <c r="U779"/>
  <c r="U805"/>
  <c r="U811"/>
  <c r="U839"/>
  <c r="U845"/>
  <c r="U851"/>
  <c r="U855"/>
  <c r="U859"/>
  <c r="U862"/>
  <c r="S848"/>
  <c r="T730"/>
  <c r="T776"/>
  <c r="T789"/>
  <c r="T812"/>
  <c r="T818"/>
  <c r="T838"/>
  <c r="S844"/>
  <c r="U847"/>
  <c r="S850"/>
  <c r="U853"/>
  <c r="U857"/>
  <c r="S861"/>
  <c r="T795"/>
  <c r="U803"/>
  <c r="U828"/>
  <c r="U836"/>
  <c r="U835" s="1"/>
  <c r="S818"/>
  <c r="S824"/>
  <c r="S838"/>
  <c r="U832"/>
  <c r="T801"/>
  <c r="U749"/>
  <c r="U786"/>
  <c r="U790"/>
  <c r="U796"/>
  <c r="U802"/>
  <c r="U806"/>
  <c r="U810"/>
  <c r="U750"/>
  <c r="U773"/>
  <c r="U783"/>
  <c r="U797"/>
  <c r="U800"/>
  <c r="U799" s="1"/>
  <c r="U807"/>
  <c r="U809"/>
  <c r="U814"/>
  <c r="U823"/>
  <c r="U822" s="1"/>
  <c r="U830"/>
  <c r="U834"/>
  <c r="U820"/>
  <c r="U826"/>
  <c r="S795"/>
  <c r="S801"/>
  <c r="U771"/>
  <c r="U777"/>
  <c r="U781"/>
  <c r="U785"/>
  <c r="U788"/>
  <c r="U787" s="1"/>
  <c r="U715"/>
  <c r="U732"/>
  <c r="U734"/>
  <c r="U766"/>
  <c r="U772"/>
  <c r="U775"/>
  <c r="U774" s="1"/>
  <c r="U778"/>
  <c r="U780"/>
  <c r="U782"/>
  <c r="U784"/>
  <c r="U798"/>
  <c r="U804"/>
  <c r="U808"/>
  <c r="U813"/>
  <c r="S812"/>
  <c r="S753"/>
  <c r="S776"/>
  <c r="S770"/>
  <c r="S774"/>
  <c r="S764"/>
  <c r="S789"/>
  <c r="U791"/>
  <c r="U367"/>
  <c r="U369"/>
  <c r="U385"/>
  <c r="U391"/>
  <c r="U395"/>
  <c r="U399"/>
  <c r="U407"/>
  <c r="U421"/>
  <c r="U422"/>
  <c r="U429"/>
  <c r="U431"/>
  <c r="U433"/>
  <c r="U435"/>
  <c r="U438"/>
  <c r="U458"/>
  <c r="U460"/>
  <c r="U462"/>
  <c r="U464"/>
  <c r="U472"/>
  <c r="U478"/>
  <c r="U484"/>
  <c r="U486"/>
  <c r="U488"/>
  <c r="U490"/>
  <c r="U492"/>
  <c r="U495"/>
  <c r="U497"/>
  <c r="U500"/>
  <c r="U512"/>
  <c r="U514"/>
  <c r="U516"/>
  <c r="U518"/>
  <c r="U520"/>
  <c r="U523"/>
  <c r="U525"/>
  <c r="U527"/>
  <c r="U529"/>
  <c r="U533"/>
  <c r="U548"/>
  <c r="U550"/>
  <c r="U552"/>
  <c r="U554"/>
  <c r="U556"/>
  <c r="U565"/>
  <c r="U568"/>
  <c r="U567" s="1"/>
  <c r="U571"/>
  <c r="U573"/>
  <c r="U575"/>
  <c r="U577"/>
  <c r="U579"/>
  <c r="U582"/>
  <c r="U588"/>
  <c r="U594"/>
  <c r="U600"/>
  <c r="U602"/>
  <c r="U611"/>
  <c r="U619"/>
  <c r="U625"/>
  <c r="U644"/>
  <c r="U648"/>
  <c r="U660"/>
  <c r="U659" s="1"/>
  <c r="U665"/>
  <c r="U669"/>
  <c r="U681"/>
  <c r="U683"/>
  <c r="U682" s="1"/>
  <c r="U686"/>
  <c r="U690"/>
  <c r="U692"/>
  <c r="U694"/>
  <c r="U697"/>
  <c r="U704"/>
  <c r="U706"/>
  <c r="U705" s="1"/>
  <c r="U709"/>
  <c r="U711"/>
  <c r="U713"/>
  <c r="U717"/>
  <c r="U720"/>
  <c r="U726"/>
  <c r="U736"/>
  <c r="U738"/>
  <c r="U740"/>
  <c r="U743"/>
  <c r="U755"/>
  <c r="U757"/>
  <c r="U759"/>
  <c r="U761"/>
  <c r="U763"/>
  <c r="U729"/>
  <c r="U728" s="1"/>
  <c r="S741"/>
  <c r="U752"/>
  <c r="U751" s="1"/>
  <c r="S730"/>
  <c r="S747"/>
  <c r="T609"/>
  <c r="T615"/>
  <c r="T632"/>
  <c r="T661"/>
  <c r="T684"/>
  <c r="T695"/>
  <c r="T707"/>
  <c r="T718"/>
  <c r="T724"/>
  <c r="T741"/>
  <c r="T747"/>
  <c r="U756"/>
  <c r="U760"/>
  <c r="T764"/>
  <c r="S724"/>
  <c r="U737"/>
  <c r="U748"/>
  <c r="U754"/>
  <c r="U758"/>
  <c r="U762"/>
  <c r="U765"/>
  <c r="U727"/>
  <c r="U733"/>
  <c r="S701"/>
  <c r="U710"/>
  <c r="U714"/>
  <c r="U719"/>
  <c r="U725"/>
  <c r="U731"/>
  <c r="U735"/>
  <c r="U739"/>
  <c r="U742"/>
  <c r="S718"/>
  <c r="S682"/>
  <c r="S707"/>
  <c r="U614"/>
  <c r="U613" s="1"/>
  <c r="S659"/>
  <c r="U679"/>
  <c r="U689"/>
  <c r="U693"/>
  <c r="U696"/>
  <c r="U702"/>
  <c r="U703"/>
  <c r="U708"/>
  <c r="U712"/>
  <c r="U716"/>
  <c r="S684"/>
  <c r="T701"/>
  <c r="U685"/>
  <c r="U687"/>
  <c r="U691"/>
  <c r="T678"/>
  <c r="S695"/>
  <c r="S567"/>
  <c r="T638"/>
  <c r="S678"/>
  <c r="U680"/>
  <c r="U645"/>
  <c r="S655"/>
  <c r="S672"/>
  <c r="U635"/>
  <c r="U639"/>
  <c r="U658"/>
  <c r="U664"/>
  <c r="U591"/>
  <c r="U590" s="1"/>
  <c r="U596"/>
  <c r="U598"/>
  <c r="U605"/>
  <c r="U617"/>
  <c r="U621"/>
  <c r="U623"/>
  <c r="U628"/>
  <c r="U640"/>
  <c r="U642"/>
  <c r="U646"/>
  <c r="U651"/>
  <c r="U657"/>
  <c r="U663"/>
  <c r="U667"/>
  <c r="U671"/>
  <c r="U674"/>
  <c r="U637"/>
  <c r="U636" s="1"/>
  <c r="S661"/>
  <c r="U668"/>
  <c r="S615"/>
  <c r="S626"/>
  <c r="T482"/>
  <c r="T557"/>
  <c r="T586"/>
  <c r="T649"/>
  <c r="T655"/>
  <c r="T672"/>
  <c r="U595"/>
  <c r="U622"/>
  <c r="U633"/>
  <c r="U641"/>
  <c r="U643"/>
  <c r="U647"/>
  <c r="U650"/>
  <c r="U656"/>
  <c r="U662"/>
  <c r="U666"/>
  <c r="U670"/>
  <c r="U673"/>
  <c r="S592"/>
  <c r="S609"/>
  <c r="S638"/>
  <c r="S649"/>
  <c r="T626"/>
  <c r="S632"/>
  <c r="U589"/>
  <c r="U612"/>
  <c r="U618"/>
  <c r="U634"/>
  <c r="T63"/>
  <c r="T442"/>
  <c r="T466"/>
  <c r="T510"/>
  <c r="T532"/>
  <c r="T546"/>
  <c r="T580"/>
  <c r="T592"/>
  <c r="T603"/>
  <c r="S580"/>
  <c r="U587"/>
  <c r="U593"/>
  <c r="U597"/>
  <c r="U599"/>
  <c r="U601"/>
  <c r="U604"/>
  <c r="U610"/>
  <c r="U616"/>
  <c r="U620"/>
  <c r="U624"/>
  <c r="U627"/>
  <c r="S586"/>
  <c r="S603"/>
  <c r="U553"/>
  <c r="U564"/>
  <c r="S569"/>
  <c r="U572"/>
  <c r="U576"/>
  <c r="U581"/>
  <c r="U580" s="1"/>
  <c r="U543"/>
  <c r="U549"/>
  <c r="U566"/>
  <c r="S563"/>
  <c r="T426"/>
  <c r="T437"/>
  <c r="T448"/>
  <c r="T469"/>
  <c r="T476"/>
  <c r="T493"/>
  <c r="T498"/>
  <c r="T522"/>
  <c r="T540"/>
  <c r="T560" s="1"/>
  <c r="T563"/>
  <c r="T569"/>
  <c r="U570"/>
  <c r="U574"/>
  <c r="U578"/>
  <c r="S557"/>
  <c r="S546"/>
  <c r="U559"/>
  <c r="U536"/>
  <c r="U535" s="1"/>
  <c r="U545"/>
  <c r="U544" s="1"/>
  <c r="U507"/>
  <c r="U511"/>
  <c r="U519"/>
  <c r="U528"/>
  <c r="U534"/>
  <c r="U541"/>
  <c r="U547"/>
  <c r="U551"/>
  <c r="U555"/>
  <c r="U558"/>
  <c r="U557" s="1"/>
  <c r="U531"/>
  <c r="U530" s="1"/>
  <c r="S540"/>
  <c r="U542"/>
  <c r="U481"/>
  <c r="U480" s="1"/>
  <c r="U477"/>
  <c r="U483"/>
  <c r="U487"/>
  <c r="U491"/>
  <c r="U494"/>
  <c r="U505"/>
  <c r="S510"/>
  <c r="U513"/>
  <c r="U515"/>
  <c r="U517"/>
  <c r="U521"/>
  <c r="S522"/>
  <c r="U526"/>
  <c r="S532"/>
  <c r="U524"/>
  <c r="S504"/>
  <c r="T504"/>
  <c r="S498"/>
  <c r="U506"/>
  <c r="U509"/>
  <c r="U508" s="1"/>
  <c r="S437"/>
  <c r="S476"/>
  <c r="S482"/>
  <c r="S493"/>
  <c r="U394"/>
  <c r="U403"/>
  <c r="U423"/>
  <c r="U430"/>
  <c r="U434"/>
  <c r="U443"/>
  <c r="U449"/>
  <c r="U451"/>
  <c r="U455"/>
  <c r="U457"/>
  <c r="U459"/>
  <c r="U461"/>
  <c r="U463"/>
  <c r="U465"/>
  <c r="U468"/>
  <c r="U471"/>
  <c r="U479"/>
  <c r="U485"/>
  <c r="U489"/>
  <c r="U496"/>
  <c r="U499"/>
  <c r="U414"/>
  <c r="U413" s="1"/>
  <c r="S469"/>
  <c r="U470"/>
  <c r="S448"/>
  <c r="S454"/>
  <c r="S466"/>
  <c r="U450"/>
  <c r="U453"/>
  <c r="U452" s="1"/>
  <c r="U456"/>
  <c r="U467"/>
  <c r="T271"/>
  <c r="T376"/>
  <c r="T402"/>
  <c r="T410"/>
  <c r="S426"/>
  <c r="S442"/>
  <c r="U362"/>
  <c r="U361" s="1"/>
  <c r="U427"/>
  <c r="U441"/>
  <c r="U440" s="1"/>
  <c r="U444"/>
  <c r="T420"/>
  <c r="U349"/>
  <c r="U364"/>
  <c r="U389"/>
  <c r="U388" s="1"/>
  <c r="U425"/>
  <c r="U424" s="1"/>
  <c r="U428"/>
  <c r="U432"/>
  <c r="U436"/>
  <c r="U439"/>
  <c r="T424"/>
  <c r="U335"/>
  <c r="U341"/>
  <c r="U366"/>
  <c r="U368"/>
  <c r="U370"/>
  <c r="U372"/>
  <c r="U378"/>
  <c r="U392"/>
  <c r="S420"/>
  <c r="U396"/>
  <c r="U398"/>
  <c r="U400"/>
  <c r="U405"/>
  <c r="U408"/>
  <c r="U316"/>
  <c r="U315" s="1"/>
  <c r="U387"/>
  <c r="U393"/>
  <c r="U397"/>
  <c r="U401"/>
  <c r="U404"/>
  <c r="U412"/>
  <c r="S384"/>
  <c r="S402"/>
  <c r="S410"/>
  <c r="U386"/>
  <c r="S390"/>
  <c r="U411"/>
  <c r="T156"/>
  <c r="T282"/>
  <c r="T328"/>
  <c r="T351"/>
  <c r="T363"/>
  <c r="T384"/>
  <c r="T390"/>
  <c r="U409"/>
  <c r="U252"/>
  <c r="U300"/>
  <c r="U321"/>
  <c r="U342"/>
  <c r="U360"/>
  <c r="U365"/>
  <c r="U371"/>
  <c r="U373"/>
  <c r="U377"/>
  <c r="S357"/>
  <c r="U375"/>
  <c r="U374" s="1"/>
  <c r="U358"/>
  <c r="T357"/>
  <c r="S363"/>
  <c r="S376"/>
  <c r="U359"/>
  <c r="U43"/>
  <c r="U54"/>
  <c r="U64"/>
  <c r="U66"/>
  <c r="U70"/>
  <c r="U72"/>
  <c r="U74"/>
  <c r="U76"/>
  <c r="U78"/>
  <c r="U80"/>
  <c r="U83"/>
  <c r="U85"/>
  <c r="U87"/>
  <c r="U89"/>
  <c r="U92"/>
  <c r="U96"/>
  <c r="U103"/>
  <c r="U105"/>
  <c r="U111"/>
  <c r="U129"/>
  <c r="U132"/>
  <c r="U131" s="1"/>
  <c r="U135"/>
  <c r="U137"/>
  <c r="U139"/>
  <c r="U141"/>
  <c r="U143"/>
  <c r="U146"/>
  <c r="U152"/>
  <c r="U155"/>
  <c r="U154" s="1"/>
  <c r="U158"/>
  <c r="U160"/>
  <c r="U162"/>
  <c r="U164"/>
  <c r="U166"/>
  <c r="U169"/>
  <c r="U175"/>
  <c r="U254"/>
  <c r="U277"/>
  <c r="U291"/>
  <c r="U314"/>
  <c r="U319"/>
  <c r="U323"/>
  <c r="U325"/>
  <c r="U327"/>
  <c r="U330"/>
  <c r="U337"/>
  <c r="U339"/>
  <c r="U338" s="1"/>
  <c r="U344"/>
  <c r="U346"/>
  <c r="U348"/>
  <c r="U350"/>
  <c r="U353"/>
  <c r="U345"/>
  <c r="U352"/>
  <c r="U270"/>
  <c r="U269" s="1"/>
  <c r="S317"/>
  <c r="S328"/>
  <c r="S340"/>
  <c r="S351"/>
  <c r="T242"/>
  <c r="T248"/>
  <c r="T340"/>
  <c r="U313"/>
  <c r="S334"/>
  <c r="T334"/>
  <c r="U343"/>
  <c r="U347"/>
  <c r="U336"/>
  <c r="U181"/>
  <c r="U183"/>
  <c r="U185"/>
  <c r="U187"/>
  <c r="U189"/>
  <c r="U192"/>
  <c r="U199"/>
  <c r="U201"/>
  <c r="U200" s="1"/>
  <c r="U204"/>
  <c r="U206"/>
  <c r="U208"/>
  <c r="U210"/>
  <c r="U212"/>
  <c r="U215"/>
  <c r="U222"/>
  <c r="U250"/>
  <c r="U256"/>
  <c r="U258"/>
  <c r="U261"/>
  <c r="U268"/>
  <c r="U273"/>
  <c r="U275"/>
  <c r="U279"/>
  <c r="U281"/>
  <c r="U284"/>
  <c r="U293"/>
  <c r="U292" s="1"/>
  <c r="T311"/>
  <c r="U290"/>
  <c r="U312"/>
  <c r="U318"/>
  <c r="U320"/>
  <c r="U322"/>
  <c r="U324"/>
  <c r="U326"/>
  <c r="U329"/>
  <c r="T13"/>
  <c r="T225"/>
  <c r="T259"/>
  <c r="T294"/>
  <c r="S311"/>
  <c r="T317"/>
  <c r="U283"/>
  <c r="U289"/>
  <c r="U295"/>
  <c r="U297"/>
  <c r="U299"/>
  <c r="U301"/>
  <c r="U303"/>
  <c r="U306"/>
  <c r="T288"/>
  <c r="U296"/>
  <c r="U298"/>
  <c r="U302"/>
  <c r="U304"/>
  <c r="S305"/>
  <c r="U247"/>
  <c r="U246" s="1"/>
  <c r="S294"/>
  <c r="U307"/>
  <c r="T30"/>
  <c r="T81"/>
  <c r="T121"/>
  <c r="T236"/>
  <c r="S288"/>
  <c r="T305"/>
  <c r="U260"/>
  <c r="U266"/>
  <c r="U272"/>
  <c r="U276"/>
  <c r="U280"/>
  <c r="S271"/>
  <c r="S282"/>
  <c r="U229"/>
  <c r="U231"/>
  <c r="U233"/>
  <c r="U235"/>
  <c r="U238"/>
  <c r="U244"/>
  <c r="U243"/>
  <c r="U249"/>
  <c r="U253"/>
  <c r="U257"/>
  <c r="S265"/>
  <c r="T265"/>
  <c r="U274"/>
  <c r="U278"/>
  <c r="U267"/>
  <c r="U220"/>
  <c r="U226"/>
  <c r="U228"/>
  <c r="U230"/>
  <c r="U232"/>
  <c r="U234"/>
  <c r="U237"/>
  <c r="S242"/>
  <c r="U245"/>
  <c r="S248"/>
  <c r="U251"/>
  <c r="U255"/>
  <c r="S259"/>
  <c r="S219"/>
  <c r="S225"/>
  <c r="U224"/>
  <c r="U223" s="1"/>
  <c r="U227"/>
  <c r="U178"/>
  <c r="U177" s="1"/>
  <c r="S213"/>
  <c r="U180"/>
  <c r="S196"/>
  <c r="U198"/>
  <c r="S202"/>
  <c r="U205"/>
  <c r="U209"/>
  <c r="T219"/>
  <c r="S236"/>
  <c r="U221"/>
  <c r="U191"/>
  <c r="U197"/>
  <c r="U203"/>
  <c r="U207"/>
  <c r="U211"/>
  <c r="U214"/>
  <c r="T36"/>
  <c r="T53"/>
  <c r="T102"/>
  <c r="T133"/>
  <c r="T173"/>
  <c r="T179"/>
  <c r="T190"/>
  <c r="T196"/>
  <c r="T202"/>
  <c r="T213"/>
  <c r="U184"/>
  <c r="U138"/>
  <c r="U151"/>
  <c r="U161"/>
  <c r="U165"/>
  <c r="S173"/>
  <c r="U176"/>
  <c r="S179"/>
  <c r="U182"/>
  <c r="U186"/>
  <c r="U188"/>
  <c r="S190"/>
  <c r="U174"/>
  <c r="U157"/>
  <c r="U168"/>
  <c r="S154"/>
  <c r="T19"/>
  <c r="T42"/>
  <c r="T69"/>
  <c r="T108"/>
  <c r="T127"/>
  <c r="T144"/>
  <c r="T150"/>
  <c r="T167"/>
  <c r="S127"/>
  <c r="U130"/>
  <c r="U134"/>
  <c r="U136"/>
  <c r="U140"/>
  <c r="U142"/>
  <c r="S144"/>
  <c r="S150"/>
  <c r="U153"/>
  <c r="S156"/>
  <c r="U159"/>
  <c r="U163"/>
  <c r="S167"/>
  <c r="S133"/>
  <c r="U128"/>
  <c r="U145"/>
  <c r="S131"/>
  <c r="U50"/>
  <c r="U71"/>
  <c r="U75"/>
  <c r="U79"/>
  <c r="U82"/>
  <c r="U86"/>
  <c r="U90"/>
  <c r="U112"/>
  <c r="U116"/>
  <c r="U122"/>
  <c r="U109"/>
  <c r="U113"/>
  <c r="U115"/>
  <c r="U117"/>
  <c r="U123"/>
  <c r="U94"/>
  <c r="U93" s="1"/>
  <c r="U120"/>
  <c r="U119" s="1"/>
  <c r="S102"/>
  <c r="S81"/>
  <c r="S108"/>
  <c r="S121"/>
  <c r="U15"/>
  <c r="U18"/>
  <c r="U17" s="1"/>
  <c r="U21"/>
  <c r="U23"/>
  <c r="U25"/>
  <c r="U41"/>
  <c r="U40" s="1"/>
  <c r="U46"/>
  <c r="U48"/>
  <c r="U52"/>
  <c r="U65"/>
  <c r="U68"/>
  <c r="U67" s="1"/>
  <c r="U73"/>
  <c r="U77"/>
  <c r="U84"/>
  <c r="U88"/>
  <c r="U104"/>
  <c r="U107"/>
  <c r="U106" s="1"/>
  <c r="U114"/>
  <c r="U118"/>
  <c r="U110"/>
  <c r="S63"/>
  <c r="S69"/>
  <c r="U97"/>
  <c r="U37"/>
  <c r="U39"/>
  <c r="U45"/>
  <c r="U47"/>
  <c r="U49"/>
  <c r="U51"/>
  <c r="S40"/>
  <c r="S36"/>
  <c r="S42"/>
  <c r="S53"/>
  <c r="U38"/>
  <c r="U44"/>
  <c r="U55"/>
  <c r="U53" s="1"/>
  <c r="S13"/>
  <c r="U16"/>
  <c r="U20"/>
  <c r="U22"/>
  <c r="U24"/>
  <c r="U26"/>
  <c r="U28"/>
  <c r="S30"/>
  <c r="U27"/>
  <c r="U29"/>
  <c r="U32"/>
  <c r="S19"/>
  <c r="U14"/>
  <c r="S17"/>
  <c r="U31"/>
  <c r="Y885" i="2"/>
  <c r="Y576"/>
  <c r="Y578"/>
  <c r="Y581"/>
  <c r="Y541"/>
  <c r="Y505"/>
  <c r="Y508"/>
  <c r="Y511"/>
  <c r="Y513"/>
  <c r="Y515"/>
  <c r="Y517"/>
  <c r="Y519"/>
  <c r="Y522"/>
  <c r="Y102"/>
  <c r="Y104"/>
  <c r="Y108"/>
  <c r="Y110"/>
  <c r="Y112"/>
  <c r="Y114"/>
  <c r="Y116"/>
  <c r="Y119"/>
  <c r="Y122"/>
  <c r="Y128"/>
  <c r="Y131"/>
  <c r="Y134"/>
  <c r="Y136"/>
  <c r="Y138"/>
  <c r="Y140"/>
  <c r="Y142"/>
  <c r="Y145"/>
  <c r="Y151"/>
  <c r="Y154"/>
  <c r="Y157"/>
  <c r="Y159"/>
  <c r="Y161"/>
  <c r="Y163"/>
  <c r="Y165"/>
  <c r="Y168"/>
  <c r="Y174"/>
  <c r="Y177"/>
  <c r="Y180"/>
  <c r="Y182"/>
  <c r="Y184"/>
  <c r="Y186"/>
  <c r="Y188"/>
  <c r="Y191"/>
  <c r="Y200"/>
  <c r="Y203"/>
  <c r="Y205"/>
  <c r="Y207"/>
  <c r="Y209"/>
  <c r="Y211"/>
  <c r="Y214"/>
  <c r="Y220"/>
  <c r="Y223"/>
  <c r="Y226"/>
  <c r="Y228"/>
  <c r="Y230"/>
  <c r="Y232"/>
  <c r="Y234"/>
  <c r="Y237"/>
  <c r="Y243"/>
  <c r="Y246"/>
  <c r="Y249"/>
  <c r="Y251"/>
  <c r="Y253"/>
  <c r="Y255"/>
  <c r="Y257"/>
  <c r="Y260"/>
  <c r="Y266"/>
  <c r="Y269"/>
  <c r="Y272"/>
  <c r="Y274"/>
  <c r="Y276"/>
  <c r="Y278"/>
  <c r="Y280"/>
  <c r="Y283"/>
  <c r="Y289"/>
  <c r="Y292"/>
  <c r="Y295"/>
  <c r="Y297"/>
  <c r="Y299"/>
  <c r="Y301"/>
  <c r="Y303"/>
  <c r="Y306"/>
  <c r="Y312"/>
  <c r="Y315"/>
  <c r="Y318"/>
  <c r="Y320"/>
  <c r="Y322"/>
  <c r="Y324"/>
  <c r="Y326"/>
  <c r="Y329"/>
  <c r="Y335"/>
  <c r="Y338"/>
  <c r="Y341"/>
  <c r="Y343"/>
  <c r="Y345"/>
  <c r="Y347"/>
  <c r="Y352"/>
  <c r="Y358"/>
  <c r="Y361"/>
  <c r="Y364"/>
  <c r="Y366"/>
  <c r="Y368"/>
  <c r="Y370"/>
  <c r="Y372"/>
  <c r="Y376"/>
  <c r="Y384"/>
  <c r="Y390"/>
  <c r="Y392"/>
  <c r="Y394"/>
  <c r="Y396"/>
  <c r="Y398"/>
  <c r="Y400"/>
  <c r="Y403"/>
  <c r="Y406"/>
  <c r="Y408"/>
  <c r="Y411"/>
  <c r="Y420"/>
  <c r="Y422"/>
  <c r="Y426"/>
  <c r="Y428"/>
  <c r="Y430"/>
  <c r="Y432"/>
  <c r="Y434"/>
  <c r="Y437"/>
  <c r="Y440"/>
  <c r="Y443"/>
  <c r="Y449"/>
  <c r="Y452"/>
  <c r="Y455"/>
  <c r="Y457"/>
  <c r="Y459"/>
  <c r="Y461"/>
  <c r="Y463"/>
  <c r="Y466"/>
  <c r="Y469"/>
  <c r="Y386"/>
  <c r="Y349"/>
  <c r="Y103"/>
  <c r="Y106"/>
  <c r="Y109"/>
  <c r="Y111"/>
  <c r="Y113"/>
  <c r="Y115"/>
  <c r="Y117"/>
  <c r="Y121"/>
  <c r="Y127"/>
  <c r="Y129"/>
  <c r="Y133"/>
  <c r="Y135"/>
  <c r="Y137"/>
  <c r="Y139"/>
  <c r="Y141"/>
  <c r="Y144"/>
  <c r="Y150"/>
  <c r="Y152"/>
  <c r="Y156"/>
  <c r="Y158"/>
  <c r="Y160"/>
  <c r="Y162"/>
  <c r="Y164"/>
  <c r="Y167"/>
  <c r="Y173"/>
  <c r="Y175"/>
  <c r="Y179"/>
  <c r="Y181"/>
  <c r="Y183"/>
  <c r="Y185"/>
  <c r="Y187"/>
  <c r="Y190"/>
  <c r="Y196"/>
  <c r="Y198"/>
  <c r="Y202"/>
  <c r="Y204"/>
  <c r="Y206"/>
  <c r="Y208"/>
  <c r="Y210"/>
  <c r="Y213"/>
  <c r="Y219"/>
  <c r="Y221"/>
  <c r="Y225"/>
  <c r="Y227"/>
  <c r="Y229"/>
  <c r="Y231"/>
  <c r="Y233"/>
  <c r="Y197"/>
  <c r="Y79"/>
  <c r="Y84"/>
  <c r="Y88"/>
  <c r="Y95"/>
  <c r="Y82"/>
  <c r="Y86"/>
  <c r="Y91"/>
  <c r="Y36"/>
  <c r="Y44"/>
  <c r="Y48"/>
  <c r="Y53"/>
  <c r="Y37"/>
  <c r="Y40"/>
  <c r="Y43"/>
  <c r="Y45"/>
  <c r="Y47"/>
  <c r="Y49"/>
  <c r="Y51"/>
  <c r="Y54"/>
  <c r="Y38"/>
  <c r="Y42"/>
  <c r="Y46"/>
  <c r="Y50"/>
  <c r="Y13"/>
  <c r="Y21"/>
  <c r="Y25"/>
  <c r="Y30"/>
  <c r="Y31"/>
  <c r="Y19"/>
  <c r="Y23"/>
  <c r="Y27"/>
  <c r="Y20"/>
  <c r="Y24"/>
  <c r="Y28"/>
  <c r="Y14"/>
  <c r="Y22"/>
  <c r="Y26"/>
  <c r="Y17"/>
  <c r="I213" i="4"/>
  <c r="I236"/>
  <c r="H933"/>
  <c r="L930"/>
  <c r="I173"/>
  <c r="J331"/>
  <c r="I410"/>
  <c r="H767"/>
  <c r="I930"/>
  <c r="H124"/>
  <c r="J216"/>
  <c r="I282"/>
  <c r="I305"/>
  <c r="L812"/>
  <c r="L838"/>
  <c r="I259"/>
  <c r="J841"/>
  <c r="I861"/>
  <c r="I672"/>
  <c r="L305"/>
  <c r="I442"/>
  <c r="I626"/>
  <c r="G815"/>
  <c r="I818"/>
  <c r="I919"/>
  <c r="I190"/>
  <c r="L557"/>
  <c r="I311"/>
  <c r="L442"/>
  <c r="I603"/>
  <c r="K675"/>
  <c r="I328"/>
  <c r="I557"/>
  <c r="I13"/>
  <c r="I30"/>
  <c r="I36"/>
  <c r="L144"/>
  <c r="L150"/>
  <c r="L376"/>
  <c r="I498"/>
  <c r="L603"/>
  <c r="L718"/>
  <c r="L741"/>
  <c r="L795"/>
  <c r="I563"/>
  <c r="K606"/>
  <c r="I592"/>
  <c r="L53"/>
  <c r="I144"/>
  <c r="I376"/>
  <c r="L498"/>
  <c r="L510"/>
  <c r="G560"/>
  <c r="H583"/>
  <c r="J33"/>
  <c r="L13"/>
  <c r="L167"/>
  <c r="L271"/>
  <c r="I271"/>
  <c r="L410"/>
  <c r="I504"/>
  <c r="I724"/>
  <c r="L753"/>
  <c r="I121"/>
  <c r="I133"/>
  <c r="J239"/>
  <c r="L351"/>
  <c r="L357"/>
  <c r="L469"/>
  <c r="I469"/>
  <c r="I580"/>
  <c r="L695"/>
  <c r="I764"/>
  <c r="I838"/>
  <c r="L36"/>
  <c r="G147"/>
  <c r="I167"/>
  <c r="L213"/>
  <c r="I219"/>
  <c r="L311"/>
  <c r="L532"/>
  <c r="L540"/>
  <c r="G583"/>
  <c r="L563"/>
  <c r="I615"/>
  <c r="L701"/>
  <c r="L861"/>
  <c r="L108"/>
  <c r="I108"/>
  <c r="L294"/>
  <c r="L426"/>
  <c r="K56"/>
  <c r="L42"/>
  <c r="I42"/>
  <c r="J124"/>
  <c r="I102"/>
  <c r="L202"/>
  <c r="I202"/>
  <c r="H285"/>
  <c r="J308"/>
  <c r="L288"/>
  <c r="L609"/>
  <c r="L649"/>
  <c r="L655"/>
  <c r="I69"/>
  <c r="L121"/>
  <c r="K147"/>
  <c r="L133"/>
  <c r="I225"/>
  <c r="L340"/>
  <c r="I340"/>
  <c r="I384"/>
  <c r="J473"/>
  <c r="I632"/>
  <c r="I718"/>
  <c r="I884"/>
  <c r="J170"/>
  <c r="L156"/>
  <c r="I196"/>
  <c r="J262"/>
  <c r="I242"/>
  <c r="I288"/>
  <c r="L317"/>
  <c r="I334"/>
  <c r="K379"/>
  <c r="I448"/>
  <c r="L684"/>
  <c r="I684"/>
  <c r="L707"/>
  <c r="H815"/>
  <c r="L850"/>
  <c r="L127"/>
  <c r="I127"/>
  <c r="K170"/>
  <c r="L179"/>
  <c r="I179"/>
  <c r="L190"/>
  <c r="K216"/>
  <c r="K262"/>
  <c r="L259"/>
  <c r="L282"/>
  <c r="G379"/>
  <c r="I357"/>
  <c r="I569"/>
  <c r="G606"/>
  <c r="J675"/>
  <c r="I655"/>
  <c r="L661"/>
  <c r="I661"/>
  <c r="L672"/>
  <c r="G721"/>
  <c r="I741"/>
  <c r="I812"/>
  <c r="L818"/>
  <c r="K864"/>
  <c r="L890"/>
  <c r="L907"/>
  <c r="I907"/>
  <c r="G33"/>
  <c r="K33"/>
  <c r="H33"/>
  <c r="L19"/>
  <c r="I19"/>
  <c r="G56"/>
  <c r="I53"/>
  <c r="K239"/>
  <c r="L225"/>
  <c r="J285"/>
  <c r="J354"/>
  <c r="L384"/>
  <c r="H445"/>
  <c r="H56"/>
  <c r="L63"/>
  <c r="I63"/>
  <c r="L69"/>
  <c r="K124"/>
  <c r="H147"/>
  <c r="I150"/>
  <c r="J193"/>
  <c r="L173"/>
  <c r="G239"/>
  <c r="L219"/>
  <c r="L242"/>
  <c r="L248"/>
  <c r="I248"/>
  <c r="G308"/>
  <c r="L328"/>
  <c r="K354"/>
  <c r="I420"/>
  <c r="I426"/>
  <c r="J56"/>
  <c r="H170"/>
  <c r="I156"/>
  <c r="G193"/>
  <c r="K193"/>
  <c r="H216"/>
  <c r="G285"/>
  <c r="H308"/>
  <c r="J537"/>
  <c r="L454"/>
  <c r="I454"/>
  <c r="J501"/>
  <c r="H537"/>
  <c r="H606"/>
  <c r="I753"/>
  <c r="L919"/>
  <c r="G354"/>
  <c r="L334"/>
  <c r="H379"/>
  <c r="L390"/>
  <c r="K501"/>
  <c r="L482"/>
  <c r="I482"/>
  <c r="H501"/>
  <c r="J560"/>
  <c r="L546"/>
  <c r="I546"/>
  <c r="J583"/>
  <c r="L615"/>
  <c r="J652"/>
  <c r="I701"/>
  <c r="L770"/>
  <c r="I789"/>
  <c r="J887"/>
  <c r="L873"/>
  <c r="I873"/>
  <c r="L884"/>
  <c r="K910"/>
  <c r="L913"/>
  <c r="G124"/>
  <c r="L102"/>
  <c r="J147"/>
  <c r="G170"/>
  <c r="H193"/>
  <c r="G216"/>
  <c r="L196"/>
  <c r="H239"/>
  <c r="G262"/>
  <c r="K285"/>
  <c r="L265"/>
  <c r="K331"/>
  <c r="I351"/>
  <c r="I363"/>
  <c r="L420"/>
  <c r="L448"/>
  <c r="G473"/>
  <c r="K473"/>
  <c r="G501"/>
  <c r="L476"/>
  <c r="I476"/>
  <c r="L504"/>
  <c r="G537"/>
  <c r="I510"/>
  <c r="K560"/>
  <c r="I540"/>
  <c r="K583"/>
  <c r="L580"/>
  <c r="K629"/>
  <c r="J698"/>
  <c r="H744"/>
  <c r="L724"/>
  <c r="G792"/>
  <c r="I776"/>
  <c r="I795"/>
  <c r="L824"/>
  <c r="I896"/>
  <c r="J606"/>
  <c r="G629"/>
  <c r="K698"/>
  <c r="I695"/>
  <c r="J721"/>
  <c r="L730"/>
  <c r="L747"/>
  <c r="J792"/>
  <c r="L789"/>
  <c r="I801"/>
  <c r="H841"/>
  <c r="L844"/>
  <c r="K887"/>
  <c r="I867"/>
  <c r="G910"/>
  <c r="I890"/>
  <c r="L586"/>
  <c r="I586"/>
  <c r="H629"/>
  <c r="I609"/>
  <c r="L626"/>
  <c r="H652"/>
  <c r="L638"/>
  <c r="I638"/>
  <c r="I649"/>
  <c r="G698"/>
  <c r="L678"/>
  <c r="I678"/>
  <c r="K721"/>
  <c r="G744"/>
  <c r="J767"/>
  <c r="I747"/>
  <c r="L764"/>
  <c r="K792"/>
  <c r="I770"/>
  <c r="L776"/>
  <c r="K815"/>
  <c r="I824"/>
  <c r="J864"/>
  <c r="I844"/>
  <c r="G887"/>
  <c r="L867"/>
  <c r="H910"/>
  <c r="H262"/>
  <c r="I294"/>
  <c r="G331"/>
  <c r="H354"/>
  <c r="I390"/>
  <c r="I265"/>
  <c r="K308"/>
  <c r="H331"/>
  <c r="I317"/>
  <c r="J379"/>
  <c r="L363"/>
  <c r="J445"/>
  <c r="L569"/>
  <c r="K445"/>
  <c r="H473"/>
  <c r="H560"/>
  <c r="K537"/>
  <c r="I532"/>
  <c r="J933"/>
  <c r="L592"/>
  <c r="J629"/>
  <c r="G652"/>
  <c r="K652"/>
  <c r="G675"/>
  <c r="H721"/>
  <c r="I707"/>
  <c r="L632"/>
  <c r="H675"/>
  <c r="H698"/>
  <c r="J744"/>
  <c r="G841"/>
  <c r="K841"/>
  <c r="G933"/>
  <c r="K933"/>
  <c r="K744"/>
  <c r="K767"/>
  <c r="G864"/>
  <c r="H887"/>
  <c r="I730"/>
  <c r="G767"/>
  <c r="H792"/>
  <c r="J815"/>
  <c r="L801"/>
  <c r="H864"/>
  <c r="I850"/>
  <c r="J910"/>
  <c r="L896"/>
  <c r="R678" i="3"/>
  <c r="L121"/>
  <c r="R328"/>
  <c r="I173"/>
  <c r="L930"/>
  <c r="I684"/>
  <c r="O701"/>
  <c r="R707"/>
  <c r="R770"/>
  <c r="L913"/>
  <c r="L867"/>
  <c r="L288"/>
  <c r="R133"/>
  <c r="K170"/>
  <c r="Q170"/>
  <c r="O311"/>
  <c r="L317"/>
  <c r="R317"/>
  <c r="R340"/>
  <c r="O469"/>
  <c r="R861"/>
  <c r="O655"/>
  <c r="I764"/>
  <c r="O776"/>
  <c r="L838"/>
  <c r="L844"/>
  <c r="R219"/>
  <c r="I271"/>
  <c r="I282"/>
  <c r="O305"/>
  <c r="I305"/>
  <c r="Q33"/>
  <c r="I102"/>
  <c r="O102"/>
  <c r="R53"/>
  <c r="O108"/>
  <c r="O133"/>
  <c r="L213"/>
  <c r="R213"/>
  <c r="O357"/>
  <c r="L546"/>
  <c r="L695"/>
  <c r="L701"/>
  <c r="O907"/>
  <c r="I701"/>
  <c r="R225"/>
  <c r="I225"/>
  <c r="R919"/>
  <c r="H239"/>
  <c r="R913"/>
  <c r="L390"/>
  <c r="L410"/>
  <c r="L454"/>
  <c r="L764"/>
  <c r="L818"/>
  <c r="R818"/>
  <c r="R741"/>
  <c r="L795"/>
  <c r="I179"/>
  <c r="R196"/>
  <c r="I219"/>
  <c r="R357"/>
  <c r="L363"/>
  <c r="R363"/>
  <c r="G583"/>
  <c r="L334"/>
  <c r="R469"/>
  <c r="R482"/>
  <c r="L498"/>
  <c r="I638"/>
  <c r="R655"/>
  <c r="L655"/>
  <c r="O672"/>
  <c r="O753"/>
  <c r="O764"/>
  <c r="K887"/>
  <c r="O884"/>
  <c r="O890"/>
  <c r="I896"/>
  <c r="O896"/>
  <c r="I546"/>
  <c r="O546"/>
  <c r="R557"/>
  <c r="L557"/>
  <c r="I844"/>
  <c r="I873"/>
  <c r="R884"/>
  <c r="L884"/>
  <c r="O282"/>
  <c r="O53"/>
  <c r="O121"/>
  <c r="I121"/>
  <c r="O127"/>
  <c r="I127"/>
  <c r="O213"/>
  <c r="I213"/>
  <c r="I236"/>
  <c r="I265"/>
  <c r="R271"/>
  <c r="L282"/>
  <c r="H308"/>
  <c r="O36"/>
  <c r="I476"/>
  <c r="O30"/>
  <c r="I30"/>
  <c r="I108"/>
  <c r="L196"/>
  <c r="H864"/>
  <c r="L873"/>
  <c r="I907"/>
  <c r="L919"/>
  <c r="R930"/>
  <c r="O42"/>
  <c r="L102"/>
  <c r="R173"/>
  <c r="L179"/>
  <c r="R179"/>
  <c r="L580"/>
  <c r="I592"/>
  <c r="R603"/>
  <c r="L776"/>
  <c r="O812"/>
  <c r="I42"/>
  <c r="I53"/>
  <c r="O144"/>
  <c r="O167"/>
  <c r="O259"/>
  <c r="R305"/>
  <c r="L351"/>
  <c r="L420"/>
  <c r="L133"/>
  <c r="G308"/>
  <c r="R510"/>
  <c r="I776"/>
  <c r="R102"/>
  <c r="I259"/>
  <c r="R265"/>
  <c r="L328"/>
  <c r="R351"/>
  <c r="N675"/>
  <c r="R764"/>
  <c r="R873"/>
  <c r="I69"/>
  <c r="O69"/>
  <c r="L156"/>
  <c r="L167"/>
  <c r="R167"/>
  <c r="L190"/>
  <c r="H216"/>
  <c r="L242"/>
  <c r="R248"/>
  <c r="O317"/>
  <c r="I328"/>
  <c r="O328"/>
  <c r="L384"/>
  <c r="R384"/>
  <c r="R442"/>
  <c r="L448"/>
  <c r="I482"/>
  <c r="I532"/>
  <c r="O532"/>
  <c r="R592"/>
  <c r="O603"/>
  <c r="I626"/>
  <c r="O626"/>
  <c r="G652"/>
  <c r="M652"/>
  <c r="I632"/>
  <c r="O707"/>
  <c r="L730"/>
  <c r="J815"/>
  <c r="R850"/>
  <c r="L850"/>
  <c r="I861"/>
  <c r="L890"/>
  <c r="L53"/>
  <c r="I167"/>
  <c r="H331"/>
  <c r="R311"/>
  <c r="R420"/>
  <c r="R498"/>
  <c r="O592"/>
  <c r="L603"/>
  <c r="R776"/>
  <c r="H841"/>
  <c r="I890"/>
  <c r="G33"/>
  <c r="I19"/>
  <c r="R30"/>
  <c r="L30"/>
  <c r="K56"/>
  <c r="P56"/>
  <c r="R63"/>
  <c r="L63"/>
  <c r="J124"/>
  <c r="P124"/>
  <c r="R121"/>
  <c r="I133"/>
  <c r="M33"/>
  <c r="I63"/>
  <c r="O63"/>
  <c r="K124"/>
  <c r="L108"/>
  <c r="L150"/>
  <c r="R150"/>
  <c r="J331"/>
  <c r="Q887"/>
  <c r="H193"/>
  <c r="O236"/>
  <c r="Q331"/>
  <c r="I311"/>
  <c r="Q354"/>
  <c r="P473"/>
  <c r="I448"/>
  <c r="I504"/>
  <c r="L532"/>
  <c r="R540"/>
  <c r="O569"/>
  <c r="I569"/>
  <c r="L592"/>
  <c r="R609"/>
  <c r="L615"/>
  <c r="L626"/>
  <c r="R626"/>
  <c r="H652"/>
  <c r="L632"/>
  <c r="R632"/>
  <c r="L649"/>
  <c r="L661"/>
  <c r="R718"/>
  <c r="Q744"/>
  <c r="R753"/>
  <c r="L753"/>
  <c r="J792"/>
  <c r="G815"/>
  <c r="L824"/>
  <c r="R824"/>
  <c r="O844"/>
  <c r="G910"/>
  <c r="M933"/>
  <c r="R156"/>
  <c r="O190"/>
  <c r="I190"/>
  <c r="L236"/>
  <c r="H262"/>
  <c r="R242"/>
  <c r="L259"/>
  <c r="R259"/>
  <c r="H285"/>
  <c r="L294"/>
  <c r="M331"/>
  <c r="H354"/>
  <c r="O351"/>
  <c r="I351"/>
  <c r="J379"/>
  <c r="O363"/>
  <c r="I390"/>
  <c r="I410"/>
  <c r="K501"/>
  <c r="O557"/>
  <c r="R569"/>
  <c r="Q606"/>
  <c r="R586"/>
  <c r="H629"/>
  <c r="N629"/>
  <c r="O615"/>
  <c r="O649"/>
  <c r="I672"/>
  <c r="M744"/>
  <c r="O741"/>
  <c r="O747"/>
  <c r="I747"/>
  <c r="O770"/>
  <c r="L789"/>
  <c r="I795"/>
  <c r="O801"/>
  <c r="R812"/>
  <c r="R838"/>
  <c r="L861"/>
  <c r="I867"/>
  <c r="R907"/>
  <c r="H933"/>
  <c r="I913"/>
  <c r="O919"/>
  <c r="N331"/>
  <c r="Q767"/>
  <c r="H33"/>
  <c r="G262"/>
  <c r="L13"/>
  <c r="P33"/>
  <c r="I13"/>
  <c r="R19"/>
  <c r="L19"/>
  <c r="N56"/>
  <c r="R36"/>
  <c r="P170"/>
  <c r="J56"/>
  <c r="G124"/>
  <c r="N193"/>
  <c r="N239"/>
  <c r="N285"/>
  <c r="M767"/>
  <c r="P147"/>
  <c r="I144"/>
  <c r="G170"/>
  <c r="M170"/>
  <c r="J193"/>
  <c r="L173"/>
  <c r="O179"/>
  <c r="K216"/>
  <c r="P216"/>
  <c r="I196"/>
  <c r="O196"/>
  <c r="L202"/>
  <c r="J239"/>
  <c r="L219"/>
  <c r="L225"/>
  <c r="I242"/>
  <c r="O242"/>
  <c r="L248"/>
  <c r="J285"/>
  <c r="L265"/>
  <c r="L271"/>
  <c r="R288"/>
  <c r="O294"/>
  <c r="I294"/>
  <c r="G331"/>
  <c r="K331"/>
  <c r="P331"/>
  <c r="H675"/>
  <c r="L36"/>
  <c r="L42"/>
  <c r="R42"/>
  <c r="R69"/>
  <c r="L69"/>
  <c r="M147"/>
  <c r="Q147"/>
  <c r="L144"/>
  <c r="R144"/>
  <c r="H170"/>
  <c r="I150"/>
  <c r="O150"/>
  <c r="O156"/>
  <c r="I156"/>
  <c r="O173"/>
  <c r="G216"/>
  <c r="O202"/>
  <c r="I202"/>
  <c r="O219"/>
  <c r="O225"/>
  <c r="K262"/>
  <c r="P262"/>
  <c r="O248"/>
  <c r="I248"/>
  <c r="O265"/>
  <c r="O271"/>
  <c r="K308"/>
  <c r="P308"/>
  <c r="I288"/>
  <c r="O288"/>
  <c r="R294"/>
  <c r="L305"/>
  <c r="L311"/>
  <c r="P537"/>
  <c r="K583"/>
  <c r="P744"/>
  <c r="L340"/>
  <c r="I363"/>
  <c r="R376"/>
  <c r="L376"/>
  <c r="I420"/>
  <c r="R454"/>
  <c r="O476"/>
  <c r="O482"/>
  <c r="R532"/>
  <c r="R546"/>
  <c r="L569"/>
  <c r="L609"/>
  <c r="G629"/>
  <c r="P652"/>
  <c r="I649"/>
  <c r="J698"/>
  <c r="I678"/>
  <c r="O678"/>
  <c r="Q721"/>
  <c r="K744"/>
  <c r="I730"/>
  <c r="N792"/>
  <c r="O795"/>
  <c r="K864"/>
  <c r="P864"/>
  <c r="P910"/>
  <c r="P933"/>
  <c r="I317"/>
  <c r="I334"/>
  <c r="O334"/>
  <c r="I340"/>
  <c r="O340"/>
  <c r="I376"/>
  <c r="O376"/>
  <c r="O390"/>
  <c r="K445"/>
  <c r="Q445"/>
  <c r="L426"/>
  <c r="R426"/>
  <c r="G473"/>
  <c r="L476"/>
  <c r="R476"/>
  <c r="M560"/>
  <c r="L563"/>
  <c r="M606"/>
  <c r="R638"/>
  <c r="O661"/>
  <c r="R672"/>
  <c r="L672"/>
  <c r="L707"/>
  <c r="R724"/>
  <c r="L724"/>
  <c r="R730"/>
  <c r="L741"/>
  <c r="L747"/>
  <c r="L770"/>
  <c r="O789"/>
  <c r="I789"/>
  <c r="L801"/>
  <c r="Q841"/>
  <c r="G864"/>
  <c r="Q864"/>
  <c r="O850"/>
  <c r="I850"/>
  <c r="M887"/>
  <c r="I884"/>
  <c r="L896"/>
  <c r="O913"/>
  <c r="G379"/>
  <c r="R390"/>
  <c r="R410"/>
  <c r="P445"/>
  <c r="R448"/>
  <c r="H473"/>
  <c r="L469"/>
  <c r="G501"/>
  <c r="H537"/>
  <c r="I557"/>
  <c r="P583"/>
  <c r="R580"/>
  <c r="N606"/>
  <c r="I603"/>
  <c r="J629"/>
  <c r="O638"/>
  <c r="Q675"/>
  <c r="I655"/>
  <c r="M698"/>
  <c r="H698"/>
  <c r="R695"/>
  <c r="H721"/>
  <c r="I770"/>
  <c r="M792"/>
  <c r="K815"/>
  <c r="I801"/>
  <c r="M841"/>
  <c r="O873"/>
  <c r="M354"/>
  <c r="K379"/>
  <c r="L357"/>
  <c r="I442"/>
  <c r="O442"/>
  <c r="K473"/>
  <c r="Q501"/>
  <c r="L482"/>
  <c r="H501"/>
  <c r="N537"/>
  <c r="O504"/>
  <c r="I510"/>
  <c r="O510"/>
  <c r="I540"/>
  <c r="O540"/>
  <c r="Q560"/>
  <c r="Q583"/>
  <c r="O563"/>
  <c r="I563"/>
  <c r="H606"/>
  <c r="I586"/>
  <c r="O586"/>
  <c r="K629"/>
  <c r="P629"/>
  <c r="O695"/>
  <c r="I724"/>
  <c r="J354"/>
  <c r="N354"/>
  <c r="R334"/>
  <c r="M379"/>
  <c r="Q379"/>
  <c r="I357"/>
  <c r="I384"/>
  <c r="O384"/>
  <c r="O410"/>
  <c r="N445"/>
  <c r="O420"/>
  <c r="I426"/>
  <c r="O426"/>
  <c r="G445"/>
  <c r="L442"/>
  <c r="N473"/>
  <c r="O448"/>
  <c r="I454"/>
  <c r="O454"/>
  <c r="I469"/>
  <c r="P501"/>
  <c r="I498"/>
  <c r="O498"/>
  <c r="L504"/>
  <c r="R504"/>
  <c r="L510"/>
  <c r="J560"/>
  <c r="P560"/>
  <c r="L540"/>
  <c r="H583"/>
  <c r="R563"/>
  <c r="I580"/>
  <c r="O580"/>
  <c r="J606"/>
  <c r="P606"/>
  <c r="L586"/>
  <c r="Q629"/>
  <c r="O609"/>
  <c r="I609"/>
  <c r="J652"/>
  <c r="P721"/>
  <c r="R867"/>
  <c r="I919"/>
  <c r="G354"/>
  <c r="K354"/>
  <c r="P354"/>
  <c r="N379"/>
  <c r="P379"/>
  <c r="H445"/>
  <c r="N501"/>
  <c r="G537"/>
  <c r="K537"/>
  <c r="J583"/>
  <c r="N583"/>
  <c r="Q792"/>
  <c r="P815"/>
  <c r="J841"/>
  <c r="P841"/>
  <c r="I615"/>
  <c r="J675"/>
  <c r="K698"/>
  <c r="K721"/>
  <c r="L718"/>
  <c r="H744"/>
  <c r="G767"/>
  <c r="G792"/>
  <c r="H815"/>
  <c r="K841"/>
  <c r="G887"/>
  <c r="H910"/>
  <c r="Q910"/>
  <c r="N933"/>
  <c r="R615"/>
  <c r="Q652"/>
  <c r="L638"/>
  <c r="R649"/>
  <c r="K675"/>
  <c r="M675"/>
  <c r="I661"/>
  <c r="G698"/>
  <c r="P698"/>
  <c r="R684"/>
  <c r="L684"/>
  <c r="I695"/>
  <c r="G721"/>
  <c r="M721"/>
  <c r="I707"/>
  <c r="I718"/>
  <c r="O718"/>
  <c r="J744"/>
  <c r="O724"/>
  <c r="O730"/>
  <c r="I741"/>
  <c r="I753"/>
  <c r="H792"/>
  <c r="R789"/>
  <c r="M815"/>
  <c r="R801"/>
  <c r="L812"/>
  <c r="G841"/>
  <c r="O818"/>
  <c r="I818"/>
  <c r="O824"/>
  <c r="I824"/>
  <c r="O838"/>
  <c r="I838"/>
  <c r="J864"/>
  <c r="N864"/>
  <c r="O861"/>
  <c r="H887"/>
  <c r="N887"/>
  <c r="M910"/>
  <c r="R890"/>
  <c r="R896"/>
  <c r="L907"/>
  <c r="J933"/>
  <c r="O930"/>
  <c r="I930"/>
  <c r="N652"/>
  <c r="O632"/>
  <c r="G675"/>
  <c r="P675"/>
  <c r="R661"/>
  <c r="N698"/>
  <c r="L678"/>
  <c r="Q698"/>
  <c r="O684"/>
  <c r="R701"/>
  <c r="N721"/>
  <c r="G744"/>
  <c r="J767"/>
  <c r="R747"/>
  <c r="P792"/>
  <c r="K792"/>
  <c r="N815"/>
  <c r="R795"/>
  <c r="I812"/>
  <c r="N841"/>
  <c r="R844"/>
  <c r="J887"/>
  <c r="P887"/>
  <c r="O867"/>
  <c r="J910"/>
  <c r="N910"/>
  <c r="G933"/>
  <c r="K933"/>
  <c r="Q933"/>
  <c r="H56"/>
  <c r="K33"/>
  <c r="O19"/>
  <c r="M124"/>
  <c r="Q124"/>
  <c r="N147"/>
  <c r="M216"/>
  <c r="Q216"/>
  <c r="R202"/>
  <c r="M262"/>
  <c r="Q262"/>
  <c r="M308"/>
  <c r="Q308"/>
  <c r="R13"/>
  <c r="M56"/>
  <c r="Q56"/>
  <c r="N124"/>
  <c r="J147"/>
  <c r="R127"/>
  <c r="L127"/>
  <c r="H147"/>
  <c r="G193"/>
  <c r="K193"/>
  <c r="P193"/>
  <c r="R190"/>
  <c r="J216"/>
  <c r="N216"/>
  <c r="G239"/>
  <c r="K239"/>
  <c r="P239"/>
  <c r="R236"/>
  <c r="J262"/>
  <c r="N262"/>
  <c r="G285"/>
  <c r="K285"/>
  <c r="P285"/>
  <c r="R282"/>
  <c r="J308"/>
  <c r="N308"/>
  <c r="J33"/>
  <c r="N33"/>
  <c r="O13"/>
  <c r="I36"/>
  <c r="R108"/>
  <c r="G147"/>
  <c r="K147"/>
  <c r="J170"/>
  <c r="M193"/>
  <c r="Q193"/>
  <c r="M239"/>
  <c r="Q239"/>
  <c r="M285"/>
  <c r="Q285"/>
  <c r="H124"/>
  <c r="N170"/>
  <c r="H379"/>
  <c r="J445"/>
  <c r="J473"/>
  <c r="M501"/>
  <c r="J537"/>
  <c r="G560"/>
  <c r="K560"/>
  <c r="G606"/>
  <c r="K606"/>
  <c r="K652"/>
  <c r="Q473"/>
  <c r="Q537"/>
  <c r="H560"/>
  <c r="M445"/>
  <c r="M473"/>
  <c r="J501"/>
  <c r="M537"/>
  <c r="N560"/>
  <c r="M583"/>
  <c r="M629"/>
  <c r="J721"/>
  <c r="N744"/>
  <c r="K767"/>
  <c r="K910"/>
  <c r="N767"/>
  <c r="Q815"/>
  <c r="M864"/>
  <c r="H767"/>
  <c r="P767"/>
  <c r="X931" i="2"/>
  <c r="U931"/>
  <c r="R931"/>
  <c r="O931"/>
  <c r="L931"/>
  <c r="I931"/>
  <c r="X930"/>
  <c r="U930"/>
  <c r="R930"/>
  <c r="O930"/>
  <c r="L930"/>
  <c r="I930"/>
  <c r="W929"/>
  <c r="V929"/>
  <c r="T929"/>
  <c r="S929"/>
  <c r="Q929"/>
  <c r="P929"/>
  <c r="N929"/>
  <c r="M929"/>
  <c r="K929"/>
  <c r="J929"/>
  <c r="H929"/>
  <c r="G929"/>
  <c r="X928"/>
  <c r="U928"/>
  <c r="R928"/>
  <c r="O928"/>
  <c r="L928"/>
  <c r="I928"/>
  <c r="X927"/>
  <c r="U927"/>
  <c r="R927"/>
  <c r="O927"/>
  <c r="L927"/>
  <c r="I927"/>
  <c r="X926"/>
  <c r="U926"/>
  <c r="R926"/>
  <c r="O926"/>
  <c r="L926"/>
  <c r="I926"/>
  <c r="X925"/>
  <c r="U925"/>
  <c r="R925"/>
  <c r="O925"/>
  <c r="L925"/>
  <c r="I925"/>
  <c r="X924"/>
  <c r="U924"/>
  <c r="R924"/>
  <c r="O924"/>
  <c r="L924"/>
  <c r="I924"/>
  <c r="X923"/>
  <c r="U923"/>
  <c r="R923"/>
  <c r="O923"/>
  <c r="L923"/>
  <c r="I923"/>
  <c r="X922"/>
  <c r="U922"/>
  <c r="R922"/>
  <c r="O922"/>
  <c r="L922"/>
  <c r="I922"/>
  <c r="X921"/>
  <c r="U921"/>
  <c r="R921"/>
  <c r="O921"/>
  <c r="L921"/>
  <c r="I921"/>
  <c r="X920"/>
  <c r="U920"/>
  <c r="R920"/>
  <c r="O920"/>
  <c r="L920"/>
  <c r="I920"/>
  <c r="X919"/>
  <c r="U919"/>
  <c r="R919"/>
  <c r="O919"/>
  <c r="L919"/>
  <c r="I919"/>
  <c r="W918"/>
  <c r="V918"/>
  <c r="T918"/>
  <c r="S918"/>
  <c r="Q918"/>
  <c r="P918"/>
  <c r="N918"/>
  <c r="M918"/>
  <c r="K918"/>
  <c r="J918"/>
  <c r="H918"/>
  <c r="G918"/>
  <c r="X917"/>
  <c r="X916" s="1"/>
  <c r="U917"/>
  <c r="U916" s="1"/>
  <c r="R917"/>
  <c r="R916" s="1"/>
  <c r="O917"/>
  <c r="O916" s="1"/>
  <c r="L917"/>
  <c r="L916" s="1"/>
  <c r="I917"/>
  <c r="I916" s="1"/>
  <c r="W916"/>
  <c r="V916"/>
  <c r="T916"/>
  <c r="S916"/>
  <c r="Q916"/>
  <c r="P916"/>
  <c r="N916"/>
  <c r="M916"/>
  <c r="K916"/>
  <c r="J916"/>
  <c r="H916"/>
  <c r="G916"/>
  <c r="X915"/>
  <c r="U915"/>
  <c r="R915"/>
  <c r="O915"/>
  <c r="L915"/>
  <c r="I915"/>
  <c r="X914"/>
  <c r="U914"/>
  <c r="R914"/>
  <c r="O914"/>
  <c r="L914"/>
  <c r="I914"/>
  <c r="X913"/>
  <c r="U913"/>
  <c r="R913"/>
  <c r="O913"/>
  <c r="L913"/>
  <c r="I913"/>
  <c r="W912"/>
  <c r="V912"/>
  <c r="T912"/>
  <c r="S912"/>
  <c r="Q912"/>
  <c r="P912"/>
  <c r="N912"/>
  <c r="M912"/>
  <c r="K912"/>
  <c r="J912"/>
  <c r="H912"/>
  <c r="G912"/>
  <c r="X908"/>
  <c r="U908"/>
  <c r="R908"/>
  <c r="O908"/>
  <c r="L908"/>
  <c r="I908"/>
  <c r="X907"/>
  <c r="U907"/>
  <c r="R907"/>
  <c r="O907"/>
  <c r="L907"/>
  <c r="I907"/>
  <c r="W906"/>
  <c r="V906"/>
  <c r="T906"/>
  <c r="S906"/>
  <c r="Q906"/>
  <c r="P906"/>
  <c r="N906"/>
  <c r="M906"/>
  <c r="K906"/>
  <c r="J906"/>
  <c r="H906"/>
  <c r="G906"/>
  <c r="X905"/>
  <c r="U905"/>
  <c r="R905"/>
  <c r="O905"/>
  <c r="L905"/>
  <c r="I905"/>
  <c r="X904"/>
  <c r="U904"/>
  <c r="R904"/>
  <c r="O904"/>
  <c r="L904"/>
  <c r="I904"/>
  <c r="X903"/>
  <c r="U903"/>
  <c r="R903"/>
  <c r="O903"/>
  <c r="L903"/>
  <c r="I903"/>
  <c r="X902"/>
  <c r="U902"/>
  <c r="R902"/>
  <c r="O902"/>
  <c r="L902"/>
  <c r="I902"/>
  <c r="X901"/>
  <c r="U901"/>
  <c r="R901"/>
  <c r="O901"/>
  <c r="L901"/>
  <c r="I901"/>
  <c r="X900"/>
  <c r="U900"/>
  <c r="R900"/>
  <c r="O900"/>
  <c r="L900"/>
  <c r="I900"/>
  <c r="X899"/>
  <c r="U899"/>
  <c r="R899"/>
  <c r="O899"/>
  <c r="L899"/>
  <c r="I899"/>
  <c r="X898"/>
  <c r="U898"/>
  <c r="R898"/>
  <c r="O898"/>
  <c r="L898"/>
  <c r="I898"/>
  <c r="X897"/>
  <c r="U897"/>
  <c r="R897"/>
  <c r="O897"/>
  <c r="L897"/>
  <c r="I897"/>
  <c r="X896"/>
  <c r="U896"/>
  <c r="R896"/>
  <c r="O896"/>
  <c r="L896"/>
  <c r="I896"/>
  <c r="W895"/>
  <c r="V895"/>
  <c r="T895"/>
  <c r="S895"/>
  <c r="Q895"/>
  <c r="P895"/>
  <c r="N895"/>
  <c r="M895"/>
  <c r="K895"/>
  <c r="J895"/>
  <c r="H895"/>
  <c r="G895"/>
  <c r="X894"/>
  <c r="X893" s="1"/>
  <c r="U894"/>
  <c r="U893" s="1"/>
  <c r="R894"/>
  <c r="R893" s="1"/>
  <c r="O894"/>
  <c r="O893" s="1"/>
  <c r="L894"/>
  <c r="L893" s="1"/>
  <c r="I894"/>
  <c r="I893" s="1"/>
  <c r="W893"/>
  <c r="V893"/>
  <c r="T893"/>
  <c r="S893"/>
  <c r="Q893"/>
  <c r="P893"/>
  <c r="N893"/>
  <c r="M893"/>
  <c r="K893"/>
  <c r="J893"/>
  <c r="H893"/>
  <c r="G893"/>
  <c r="X892"/>
  <c r="U892"/>
  <c r="R892"/>
  <c r="O892"/>
  <c r="L892"/>
  <c r="I892"/>
  <c r="X891"/>
  <c r="U891"/>
  <c r="R891"/>
  <c r="O891"/>
  <c r="L891"/>
  <c r="I891"/>
  <c r="X890"/>
  <c r="U890"/>
  <c r="R890"/>
  <c r="O890"/>
  <c r="L890"/>
  <c r="I890"/>
  <c r="W889"/>
  <c r="V889"/>
  <c r="T889"/>
  <c r="S889"/>
  <c r="Q889"/>
  <c r="P889"/>
  <c r="N889"/>
  <c r="M889"/>
  <c r="K889"/>
  <c r="J889"/>
  <c r="H889"/>
  <c r="G889"/>
  <c r="X885"/>
  <c r="U885"/>
  <c r="R885"/>
  <c r="O885"/>
  <c r="L885"/>
  <c r="I885"/>
  <c r="X884"/>
  <c r="U884"/>
  <c r="R884"/>
  <c r="O884"/>
  <c r="L884"/>
  <c r="I884"/>
  <c r="W883"/>
  <c r="V883"/>
  <c r="T883"/>
  <c r="S883"/>
  <c r="Q883"/>
  <c r="P883"/>
  <c r="N883"/>
  <c r="M883"/>
  <c r="K883"/>
  <c r="J883"/>
  <c r="H883"/>
  <c r="G883"/>
  <c r="X882"/>
  <c r="U882"/>
  <c r="R882"/>
  <c r="O882"/>
  <c r="L882"/>
  <c r="I882"/>
  <c r="X881"/>
  <c r="U881"/>
  <c r="R881"/>
  <c r="O881"/>
  <c r="L881"/>
  <c r="I881"/>
  <c r="X880"/>
  <c r="U880"/>
  <c r="R880"/>
  <c r="O880"/>
  <c r="L880"/>
  <c r="I880"/>
  <c r="X879"/>
  <c r="U879"/>
  <c r="R879"/>
  <c r="O879"/>
  <c r="L879"/>
  <c r="I879"/>
  <c r="X878"/>
  <c r="U878"/>
  <c r="R878"/>
  <c r="O878"/>
  <c r="L878"/>
  <c r="I878"/>
  <c r="X877"/>
  <c r="U877"/>
  <c r="R877"/>
  <c r="O877"/>
  <c r="L877"/>
  <c r="I877"/>
  <c r="X876"/>
  <c r="U876"/>
  <c r="R876"/>
  <c r="O876"/>
  <c r="L876"/>
  <c r="I876"/>
  <c r="X875"/>
  <c r="U875"/>
  <c r="R875"/>
  <c r="O875"/>
  <c r="L875"/>
  <c r="I875"/>
  <c r="X874"/>
  <c r="U874"/>
  <c r="R874"/>
  <c r="O874"/>
  <c r="L874"/>
  <c r="I874"/>
  <c r="X873"/>
  <c r="U873"/>
  <c r="R873"/>
  <c r="O873"/>
  <c r="L873"/>
  <c r="I873"/>
  <c r="W872"/>
  <c r="V872"/>
  <c r="T872"/>
  <c r="S872"/>
  <c r="Q872"/>
  <c r="P872"/>
  <c r="N872"/>
  <c r="M872"/>
  <c r="K872"/>
  <c r="J872"/>
  <c r="H872"/>
  <c r="G872"/>
  <c r="X871"/>
  <c r="X870" s="1"/>
  <c r="U871"/>
  <c r="U870" s="1"/>
  <c r="R871"/>
  <c r="R870" s="1"/>
  <c r="O871"/>
  <c r="O870" s="1"/>
  <c r="L871"/>
  <c r="L870" s="1"/>
  <c r="I871"/>
  <c r="I870" s="1"/>
  <c r="W870"/>
  <c r="V870"/>
  <c r="T870"/>
  <c r="S870"/>
  <c r="Q870"/>
  <c r="P870"/>
  <c r="N870"/>
  <c r="M870"/>
  <c r="K870"/>
  <c r="J870"/>
  <c r="H870"/>
  <c r="G870"/>
  <c r="X869"/>
  <c r="U869"/>
  <c r="R869"/>
  <c r="O869"/>
  <c r="L869"/>
  <c r="I869"/>
  <c r="X868"/>
  <c r="U868"/>
  <c r="R868"/>
  <c r="O868"/>
  <c r="L868"/>
  <c r="I868"/>
  <c r="X867"/>
  <c r="U867"/>
  <c r="R867"/>
  <c r="O867"/>
  <c r="L867"/>
  <c r="I867"/>
  <c r="W866"/>
  <c r="V866"/>
  <c r="T866"/>
  <c r="S866"/>
  <c r="Q866"/>
  <c r="P866"/>
  <c r="N866"/>
  <c r="M866"/>
  <c r="K866"/>
  <c r="J866"/>
  <c r="H866"/>
  <c r="G866"/>
  <c r="X862"/>
  <c r="U862"/>
  <c r="R862"/>
  <c r="O862"/>
  <c r="L862"/>
  <c r="I862"/>
  <c r="X861"/>
  <c r="U861"/>
  <c r="R861"/>
  <c r="O861"/>
  <c r="L861"/>
  <c r="I861"/>
  <c r="W860"/>
  <c r="V860"/>
  <c r="T860"/>
  <c r="S860"/>
  <c r="Q860"/>
  <c r="P860"/>
  <c r="N860"/>
  <c r="M860"/>
  <c r="K860"/>
  <c r="J860"/>
  <c r="H860"/>
  <c r="G860"/>
  <c r="X859"/>
  <c r="U859"/>
  <c r="R859"/>
  <c r="O859"/>
  <c r="L859"/>
  <c r="I859"/>
  <c r="X858"/>
  <c r="U858"/>
  <c r="R858"/>
  <c r="O858"/>
  <c r="L858"/>
  <c r="I858"/>
  <c r="X857"/>
  <c r="U857"/>
  <c r="R857"/>
  <c r="O857"/>
  <c r="L857"/>
  <c r="I857"/>
  <c r="X856"/>
  <c r="U856"/>
  <c r="R856"/>
  <c r="O856"/>
  <c r="L856"/>
  <c r="I856"/>
  <c r="X855"/>
  <c r="U855"/>
  <c r="R855"/>
  <c r="O855"/>
  <c r="L855"/>
  <c r="I855"/>
  <c r="X854"/>
  <c r="U854"/>
  <c r="R854"/>
  <c r="O854"/>
  <c r="L854"/>
  <c r="I854"/>
  <c r="X853"/>
  <c r="U853"/>
  <c r="R853"/>
  <c r="O853"/>
  <c r="L853"/>
  <c r="I853"/>
  <c r="X852"/>
  <c r="U852"/>
  <c r="R852"/>
  <c r="O852"/>
  <c r="L852"/>
  <c r="I852"/>
  <c r="X851"/>
  <c r="U851"/>
  <c r="R851"/>
  <c r="O851"/>
  <c r="L851"/>
  <c r="I851"/>
  <c r="X850"/>
  <c r="U850"/>
  <c r="R850"/>
  <c r="O850"/>
  <c r="L850"/>
  <c r="I850"/>
  <c r="W849"/>
  <c r="V849"/>
  <c r="T849"/>
  <c r="S849"/>
  <c r="Q849"/>
  <c r="P849"/>
  <c r="N849"/>
  <c r="M849"/>
  <c r="K849"/>
  <c r="J849"/>
  <c r="H849"/>
  <c r="G849"/>
  <c r="X848"/>
  <c r="X847" s="1"/>
  <c r="U848"/>
  <c r="U847" s="1"/>
  <c r="R848"/>
  <c r="R847" s="1"/>
  <c r="O848"/>
  <c r="O847" s="1"/>
  <c r="L848"/>
  <c r="L847" s="1"/>
  <c r="I848"/>
  <c r="I847" s="1"/>
  <c r="W847"/>
  <c r="V847"/>
  <c r="T847"/>
  <c r="S847"/>
  <c r="Q847"/>
  <c r="P847"/>
  <c r="N847"/>
  <c r="M847"/>
  <c r="K847"/>
  <c r="J847"/>
  <c r="H847"/>
  <c r="G847"/>
  <c r="X846"/>
  <c r="U846"/>
  <c r="R846"/>
  <c r="O846"/>
  <c r="L846"/>
  <c r="I846"/>
  <c r="X845"/>
  <c r="U845"/>
  <c r="R845"/>
  <c r="O845"/>
  <c r="L845"/>
  <c r="I845"/>
  <c r="X844"/>
  <c r="U844"/>
  <c r="R844"/>
  <c r="O844"/>
  <c r="L844"/>
  <c r="I844"/>
  <c r="W843"/>
  <c r="V843"/>
  <c r="T843"/>
  <c r="S843"/>
  <c r="Q843"/>
  <c r="P843"/>
  <c r="N843"/>
  <c r="M843"/>
  <c r="K843"/>
  <c r="J843"/>
  <c r="H843"/>
  <c r="G843"/>
  <c r="X839"/>
  <c r="U839"/>
  <c r="R839"/>
  <c r="O839"/>
  <c r="L839"/>
  <c r="I839"/>
  <c r="X838"/>
  <c r="U838"/>
  <c r="R838"/>
  <c r="O838"/>
  <c r="L838"/>
  <c r="I838"/>
  <c r="W837"/>
  <c r="V837"/>
  <c r="T837"/>
  <c r="S837"/>
  <c r="Q837"/>
  <c r="P837"/>
  <c r="N837"/>
  <c r="M837"/>
  <c r="K837"/>
  <c r="J837"/>
  <c r="H837"/>
  <c r="G837"/>
  <c r="X835"/>
  <c r="X834" s="1"/>
  <c r="U835"/>
  <c r="U834" s="1"/>
  <c r="R835"/>
  <c r="R834" s="1"/>
  <c r="O835"/>
  <c r="O834" s="1"/>
  <c r="L835"/>
  <c r="L834" s="1"/>
  <c r="I835"/>
  <c r="I834" s="1"/>
  <c r="X833"/>
  <c r="U833"/>
  <c r="R833"/>
  <c r="O833"/>
  <c r="L833"/>
  <c r="I833"/>
  <c r="X832"/>
  <c r="U832"/>
  <c r="R832"/>
  <c r="O832"/>
  <c r="L832"/>
  <c r="I832"/>
  <c r="X831"/>
  <c r="U831"/>
  <c r="R831"/>
  <c r="O831"/>
  <c r="L831"/>
  <c r="I831"/>
  <c r="X830"/>
  <c r="U830"/>
  <c r="R830"/>
  <c r="O830"/>
  <c r="L830"/>
  <c r="I830"/>
  <c r="X829"/>
  <c r="U829"/>
  <c r="R829"/>
  <c r="O829"/>
  <c r="L829"/>
  <c r="I829"/>
  <c r="X828"/>
  <c r="U828"/>
  <c r="R828"/>
  <c r="O828"/>
  <c r="L828"/>
  <c r="I828"/>
  <c r="X827"/>
  <c r="U827"/>
  <c r="R827"/>
  <c r="O827"/>
  <c r="L827"/>
  <c r="I827"/>
  <c r="X826"/>
  <c r="U826"/>
  <c r="R826"/>
  <c r="O826"/>
  <c r="L826"/>
  <c r="I826"/>
  <c r="X825"/>
  <c r="U825"/>
  <c r="R825"/>
  <c r="O825"/>
  <c r="L825"/>
  <c r="I825"/>
  <c r="X824"/>
  <c r="U824"/>
  <c r="R824"/>
  <c r="O824"/>
  <c r="L824"/>
  <c r="I824"/>
  <c r="W823"/>
  <c r="V823"/>
  <c r="T823"/>
  <c r="S823"/>
  <c r="Q823"/>
  <c r="P823"/>
  <c r="N823"/>
  <c r="M823"/>
  <c r="K823"/>
  <c r="J823"/>
  <c r="H823"/>
  <c r="G823"/>
  <c r="X822"/>
  <c r="X821" s="1"/>
  <c r="U822"/>
  <c r="U821" s="1"/>
  <c r="R822"/>
  <c r="R821" s="1"/>
  <c r="O822"/>
  <c r="O821" s="1"/>
  <c r="L822"/>
  <c r="L821" s="1"/>
  <c r="I822"/>
  <c r="I821" s="1"/>
  <c r="W821"/>
  <c r="V821"/>
  <c r="T821"/>
  <c r="S821"/>
  <c r="Q821"/>
  <c r="P821"/>
  <c r="N821"/>
  <c r="M821"/>
  <c r="K821"/>
  <c r="J821"/>
  <c r="H821"/>
  <c r="G821"/>
  <c r="X820"/>
  <c r="U820"/>
  <c r="R820"/>
  <c r="O820"/>
  <c r="L820"/>
  <c r="I820"/>
  <c r="X819"/>
  <c r="U819"/>
  <c r="R819"/>
  <c r="O819"/>
  <c r="L819"/>
  <c r="I819"/>
  <c r="X818"/>
  <c r="U818"/>
  <c r="R818"/>
  <c r="O818"/>
  <c r="L818"/>
  <c r="I818"/>
  <c r="W817"/>
  <c r="V817"/>
  <c r="T817"/>
  <c r="S817"/>
  <c r="Q817"/>
  <c r="P817"/>
  <c r="N817"/>
  <c r="M817"/>
  <c r="K817"/>
  <c r="J817"/>
  <c r="H817"/>
  <c r="G817"/>
  <c r="X813"/>
  <c r="U813"/>
  <c r="R813"/>
  <c r="O813"/>
  <c r="L813"/>
  <c r="I813"/>
  <c r="X812"/>
  <c r="U812"/>
  <c r="R812"/>
  <c r="O812"/>
  <c r="L812"/>
  <c r="I812"/>
  <c r="W811"/>
  <c r="V811"/>
  <c r="T811"/>
  <c r="S811"/>
  <c r="Q811"/>
  <c r="P811"/>
  <c r="N811"/>
  <c r="M811"/>
  <c r="K811"/>
  <c r="J811"/>
  <c r="H811"/>
  <c r="G811"/>
  <c r="X810"/>
  <c r="U810"/>
  <c r="R810"/>
  <c r="O810"/>
  <c r="L810"/>
  <c r="I810"/>
  <c r="X809"/>
  <c r="U809"/>
  <c r="R809"/>
  <c r="O809"/>
  <c r="L809"/>
  <c r="I809"/>
  <c r="X808"/>
  <c r="U808"/>
  <c r="R808"/>
  <c r="O808"/>
  <c r="L808"/>
  <c r="I808"/>
  <c r="X807"/>
  <c r="U807"/>
  <c r="R807"/>
  <c r="O807"/>
  <c r="L807"/>
  <c r="I807"/>
  <c r="X806"/>
  <c r="U806"/>
  <c r="R806"/>
  <c r="O806"/>
  <c r="L806"/>
  <c r="I806"/>
  <c r="X805"/>
  <c r="U805"/>
  <c r="R805"/>
  <c r="O805"/>
  <c r="L805"/>
  <c r="I805"/>
  <c r="X804"/>
  <c r="U804"/>
  <c r="R804"/>
  <c r="O804"/>
  <c r="L804"/>
  <c r="I804"/>
  <c r="X803"/>
  <c r="U803"/>
  <c r="R803"/>
  <c r="O803"/>
  <c r="L803"/>
  <c r="I803"/>
  <c r="X802"/>
  <c r="U802"/>
  <c r="R802"/>
  <c r="O802"/>
  <c r="L802"/>
  <c r="I802"/>
  <c r="X801"/>
  <c r="U801"/>
  <c r="R801"/>
  <c r="O801"/>
  <c r="L801"/>
  <c r="I801"/>
  <c r="W800"/>
  <c r="V800"/>
  <c r="T800"/>
  <c r="S800"/>
  <c r="Q800"/>
  <c r="P800"/>
  <c r="N800"/>
  <c r="M800"/>
  <c r="K800"/>
  <c r="J800"/>
  <c r="H800"/>
  <c r="G800"/>
  <c r="X799"/>
  <c r="X798" s="1"/>
  <c r="U799"/>
  <c r="U798" s="1"/>
  <c r="R799"/>
  <c r="R798" s="1"/>
  <c r="O799"/>
  <c r="O798" s="1"/>
  <c r="L799"/>
  <c r="L798" s="1"/>
  <c r="I799"/>
  <c r="I798" s="1"/>
  <c r="W798"/>
  <c r="V798"/>
  <c r="T798"/>
  <c r="S798"/>
  <c r="Q798"/>
  <c r="P798"/>
  <c r="N798"/>
  <c r="M798"/>
  <c r="K798"/>
  <c r="J798"/>
  <c r="H798"/>
  <c r="G798"/>
  <c r="X797"/>
  <c r="U797"/>
  <c r="R797"/>
  <c r="O797"/>
  <c r="L797"/>
  <c r="I797"/>
  <c r="X796"/>
  <c r="U796"/>
  <c r="R796"/>
  <c r="O796"/>
  <c r="L796"/>
  <c r="I796"/>
  <c r="X795"/>
  <c r="U795"/>
  <c r="R795"/>
  <c r="O795"/>
  <c r="L795"/>
  <c r="I795"/>
  <c r="W794"/>
  <c r="V794"/>
  <c r="T794"/>
  <c r="S794"/>
  <c r="Q794"/>
  <c r="P794"/>
  <c r="N794"/>
  <c r="M794"/>
  <c r="K794"/>
  <c r="J794"/>
  <c r="H794"/>
  <c r="G794"/>
  <c r="X790"/>
  <c r="U790"/>
  <c r="R790"/>
  <c r="O790"/>
  <c r="L790"/>
  <c r="I790"/>
  <c r="X789"/>
  <c r="U789"/>
  <c r="R789"/>
  <c r="O789"/>
  <c r="L789"/>
  <c r="I789"/>
  <c r="W788"/>
  <c r="V788"/>
  <c r="T788"/>
  <c r="S788"/>
  <c r="Q788"/>
  <c r="P788"/>
  <c r="N788"/>
  <c r="M788"/>
  <c r="K788"/>
  <c r="J788"/>
  <c r="H788"/>
  <c r="G788"/>
  <c r="X787"/>
  <c r="X786" s="1"/>
  <c r="U787"/>
  <c r="U786" s="1"/>
  <c r="R787"/>
  <c r="R786" s="1"/>
  <c r="O787"/>
  <c r="O786" s="1"/>
  <c r="L787"/>
  <c r="L786" s="1"/>
  <c r="I787"/>
  <c r="I786" s="1"/>
  <c r="W786"/>
  <c r="V786"/>
  <c r="T786"/>
  <c r="S786"/>
  <c r="Q786"/>
  <c r="P786"/>
  <c r="N786"/>
  <c r="M786"/>
  <c r="K786"/>
  <c r="J786"/>
  <c r="H786"/>
  <c r="G786"/>
  <c r="X785"/>
  <c r="U785"/>
  <c r="R785"/>
  <c r="O785"/>
  <c r="L785"/>
  <c r="I785"/>
  <c r="X784"/>
  <c r="U784"/>
  <c r="R784"/>
  <c r="O784"/>
  <c r="L784"/>
  <c r="I784"/>
  <c r="X783"/>
  <c r="U783"/>
  <c r="R783"/>
  <c r="O783"/>
  <c r="L783"/>
  <c r="I783"/>
  <c r="X782"/>
  <c r="U782"/>
  <c r="R782"/>
  <c r="O782"/>
  <c r="L782"/>
  <c r="I782"/>
  <c r="X781"/>
  <c r="U781"/>
  <c r="R781"/>
  <c r="O781"/>
  <c r="L781"/>
  <c r="I781"/>
  <c r="X780"/>
  <c r="U780"/>
  <c r="R780"/>
  <c r="O780"/>
  <c r="L780"/>
  <c r="I780"/>
  <c r="X779"/>
  <c r="U779"/>
  <c r="R779"/>
  <c r="O779"/>
  <c r="L779"/>
  <c r="I779"/>
  <c r="X778"/>
  <c r="U778"/>
  <c r="R778"/>
  <c r="O778"/>
  <c r="L778"/>
  <c r="I778"/>
  <c r="X777"/>
  <c r="U777"/>
  <c r="R777"/>
  <c r="O777"/>
  <c r="L777"/>
  <c r="I777"/>
  <c r="X776"/>
  <c r="U776"/>
  <c r="R776"/>
  <c r="O776"/>
  <c r="L776"/>
  <c r="I776"/>
  <c r="W775"/>
  <c r="V775"/>
  <c r="T775"/>
  <c r="S775"/>
  <c r="Q775"/>
  <c r="P775"/>
  <c r="N775"/>
  <c r="M775"/>
  <c r="K775"/>
  <c r="J775"/>
  <c r="H775"/>
  <c r="G775"/>
  <c r="X774"/>
  <c r="X773" s="1"/>
  <c r="U774"/>
  <c r="U773" s="1"/>
  <c r="R774"/>
  <c r="R773" s="1"/>
  <c r="O774"/>
  <c r="O773" s="1"/>
  <c r="L774"/>
  <c r="L773" s="1"/>
  <c r="I774"/>
  <c r="I773" s="1"/>
  <c r="W773"/>
  <c r="V773"/>
  <c r="T773"/>
  <c r="S773"/>
  <c r="Q773"/>
  <c r="P773"/>
  <c r="N773"/>
  <c r="M773"/>
  <c r="K773"/>
  <c r="J773"/>
  <c r="H773"/>
  <c r="G773"/>
  <c r="X772"/>
  <c r="U772"/>
  <c r="R772"/>
  <c r="O772"/>
  <c r="L772"/>
  <c r="I772"/>
  <c r="X771"/>
  <c r="U771"/>
  <c r="R771"/>
  <c r="O771"/>
  <c r="L771"/>
  <c r="I771"/>
  <c r="X770"/>
  <c r="U770"/>
  <c r="R770"/>
  <c r="O770"/>
  <c r="L770"/>
  <c r="I770"/>
  <c r="W769"/>
  <c r="V769"/>
  <c r="T769"/>
  <c r="S769"/>
  <c r="Q769"/>
  <c r="P769"/>
  <c r="N769"/>
  <c r="M769"/>
  <c r="K769"/>
  <c r="J769"/>
  <c r="H769"/>
  <c r="G769"/>
  <c r="X765"/>
  <c r="U765"/>
  <c r="R765"/>
  <c r="O765"/>
  <c r="L765"/>
  <c r="I765"/>
  <c r="X764"/>
  <c r="U764"/>
  <c r="R764"/>
  <c r="O764"/>
  <c r="L764"/>
  <c r="I764"/>
  <c r="W763"/>
  <c r="V763"/>
  <c r="T763"/>
  <c r="S763"/>
  <c r="Q763"/>
  <c r="P763"/>
  <c r="N763"/>
  <c r="M763"/>
  <c r="K763"/>
  <c r="J763"/>
  <c r="H763"/>
  <c r="G763"/>
  <c r="X762"/>
  <c r="U762"/>
  <c r="R762"/>
  <c r="O762"/>
  <c r="L762"/>
  <c r="I762"/>
  <c r="X761"/>
  <c r="U761"/>
  <c r="R761"/>
  <c r="O761"/>
  <c r="L761"/>
  <c r="I761"/>
  <c r="X760"/>
  <c r="U760"/>
  <c r="R760"/>
  <c r="O760"/>
  <c r="L760"/>
  <c r="I760"/>
  <c r="X759"/>
  <c r="U759"/>
  <c r="R759"/>
  <c r="O759"/>
  <c r="L759"/>
  <c r="I759"/>
  <c r="X758"/>
  <c r="U758"/>
  <c r="R758"/>
  <c r="O758"/>
  <c r="L758"/>
  <c r="I758"/>
  <c r="X757"/>
  <c r="U757"/>
  <c r="R757"/>
  <c r="O757"/>
  <c r="L757"/>
  <c r="I757"/>
  <c r="X756"/>
  <c r="U756"/>
  <c r="R756"/>
  <c r="O756"/>
  <c r="L756"/>
  <c r="I756"/>
  <c r="X755"/>
  <c r="U755"/>
  <c r="R755"/>
  <c r="O755"/>
  <c r="L755"/>
  <c r="I755"/>
  <c r="X754"/>
  <c r="U754"/>
  <c r="R754"/>
  <c r="O754"/>
  <c r="L754"/>
  <c r="I754"/>
  <c r="X753"/>
  <c r="U753"/>
  <c r="R753"/>
  <c r="O753"/>
  <c r="L753"/>
  <c r="I753"/>
  <c r="W752"/>
  <c r="V752"/>
  <c r="T752"/>
  <c r="S752"/>
  <c r="Q752"/>
  <c r="P752"/>
  <c r="N752"/>
  <c r="M752"/>
  <c r="K752"/>
  <c r="J752"/>
  <c r="H752"/>
  <c r="G752"/>
  <c r="X751"/>
  <c r="X750" s="1"/>
  <c r="U751"/>
  <c r="U750" s="1"/>
  <c r="R751"/>
  <c r="R750" s="1"/>
  <c r="O751"/>
  <c r="O750" s="1"/>
  <c r="L751"/>
  <c r="L750" s="1"/>
  <c r="I751"/>
  <c r="I750" s="1"/>
  <c r="W750"/>
  <c r="V750"/>
  <c r="T750"/>
  <c r="S750"/>
  <c r="Q750"/>
  <c r="P750"/>
  <c r="N750"/>
  <c r="M750"/>
  <c r="K750"/>
  <c r="J750"/>
  <c r="H750"/>
  <c r="G750"/>
  <c r="X749"/>
  <c r="U749"/>
  <c r="R749"/>
  <c r="O749"/>
  <c r="L749"/>
  <c r="I749"/>
  <c r="X748"/>
  <c r="U748"/>
  <c r="R748"/>
  <c r="O748"/>
  <c r="L748"/>
  <c r="I748"/>
  <c r="X747"/>
  <c r="U747"/>
  <c r="R747"/>
  <c r="O747"/>
  <c r="L747"/>
  <c r="I747"/>
  <c r="W746"/>
  <c r="V746"/>
  <c r="T746"/>
  <c r="S746"/>
  <c r="Q746"/>
  <c r="P746"/>
  <c r="N746"/>
  <c r="M746"/>
  <c r="K746"/>
  <c r="J746"/>
  <c r="H746"/>
  <c r="G746"/>
  <c r="X742"/>
  <c r="U742"/>
  <c r="R742"/>
  <c r="O742"/>
  <c r="L742"/>
  <c r="I742"/>
  <c r="X741"/>
  <c r="U741"/>
  <c r="R741"/>
  <c r="O741"/>
  <c r="L741"/>
  <c r="I741"/>
  <c r="W740"/>
  <c r="V740"/>
  <c r="T740"/>
  <c r="S740"/>
  <c r="Q740"/>
  <c r="P740"/>
  <c r="N740"/>
  <c r="M740"/>
  <c r="K740"/>
  <c r="J740"/>
  <c r="H740"/>
  <c r="G740"/>
  <c r="X739"/>
  <c r="U739"/>
  <c r="R739"/>
  <c r="O739"/>
  <c r="L739"/>
  <c r="I739"/>
  <c r="X738"/>
  <c r="U738"/>
  <c r="R738"/>
  <c r="O738"/>
  <c r="L738"/>
  <c r="I738"/>
  <c r="X737"/>
  <c r="U737"/>
  <c r="R737"/>
  <c r="O737"/>
  <c r="L737"/>
  <c r="I737"/>
  <c r="X736"/>
  <c r="U736"/>
  <c r="R736"/>
  <c r="O736"/>
  <c r="L736"/>
  <c r="I736"/>
  <c r="X735"/>
  <c r="U735"/>
  <c r="R735"/>
  <c r="O735"/>
  <c r="L735"/>
  <c r="I735"/>
  <c r="X734"/>
  <c r="U734"/>
  <c r="R734"/>
  <c r="O734"/>
  <c r="L734"/>
  <c r="I734"/>
  <c r="X733"/>
  <c r="U733"/>
  <c r="R733"/>
  <c r="O733"/>
  <c r="L733"/>
  <c r="I733"/>
  <c r="X732"/>
  <c r="U732"/>
  <c r="R732"/>
  <c r="O732"/>
  <c r="L732"/>
  <c r="I732"/>
  <c r="X731"/>
  <c r="U731"/>
  <c r="R731"/>
  <c r="O731"/>
  <c r="L731"/>
  <c r="I731"/>
  <c r="X730"/>
  <c r="U730"/>
  <c r="R730"/>
  <c r="O730"/>
  <c r="L730"/>
  <c r="I730"/>
  <c r="W729"/>
  <c r="V729"/>
  <c r="T729"/>
  <c r="S729"/>
  <c r="Q729"/>
  <c r="P729"/>
  <c r="N729"/>
  <c r="M729"/>
  <c r="K729"/>
  <c r="J729"/>
  <c r="H729"/>
  <c r="G729"/>
  <c r="X728"/>
  <c r="X727" s="1"/>
  <c r="U728"/>
  <c r="U727" s="1"/>
  <c r="R728"/>
  <c r="R727" s="1"/>
  <c r="O728"/>
  <c r="O727" s="1"/>
  <c r="L728"/>
  <c r="L727" s="1"/>
  <c r="I728"/>
  <c r="I727" s="1"/>
  <c r="W727"/>
  <c r="V727"/>
  <c r="T727"/>
  <c r="S727"/>
  <c r="Q727"/>
  <c r="P727"/>
  <c r="N727"/>
  <c r="M727"/>
  <c r="K727"/>
  <c r="J727"/>
  <c r="H727"/>
  <c r="G727"/>
  <c r="X726"/>
  <c r="U726"/>
  <c r="R726"/>
  <c r="O726"/>
  <c r="L726"/>
  <c r="I726"/>
  <c r="X725"/>
  <c r="U725"/>
  <c r="R725"/>
  <c r="O725"/>
  <c r="L725"/>
  <c r="I725"/>
  <c r="X724"/>
  <c r="U724"/>
  <c r="R724"/>
  <c r="O724"/>
  <c r="L724"/>
  <c r="I724"/>
  <c r="W723"/>
  <c r="V723"/>
  <c r="T723"/>
  <c r="S723"/>
  <c r="Q723"/>
  <c r="P723"/>
  <c r="N723"/>
  <c r="M723"/>
  <c r="K723"/>
  <c r="J723"/>
  <c r="H723"/>
  <c r="G723"/>
  <c r="U719"/>
  <c r="R719"/>
  <c r="O719"/>
  <c r="I719"/>
  <c r="W719" s="1"/>
  <c r="Y719" s="1"/>
  <c r="X718"/>
  <c r="U718"/>
  <c r="R718"/>
  <c r="O718"/>
  <c r="L718"/>
  <c r="I718"/>
  <c r="V717"/>
  <c r="T717"/>
  <c r="S717"/>
  <c r="Q717"/>
  <c r="P717"/>
  <c r="N717"/>
  <c r="M717"/>
  <c r="K717"/>
  <c r="J717"/>
  <c r="H717"/>
  <c r="G717"/>
  <c r="X716"/>
  <c r="U716"/>
  <c r="R716"/>
  <c r="O716"/>
  <c r="L716"/>
  <c r="I716"/>
  <c r="X715"/>
  <c r="U715"/>
  <c r="R715"/>
  <c r="O715"/>
  <c r="L715"/>
  <c r="I715"/>
  <c r="X714"/>
  <c r="U714"/>
  <c r="R714"/>
  <c r="O714"/>
  <c r="L714"/>
  <c r="I714"/>
  <c r="X713"/>
  <c r="U713"/>
  <c r="R713"/>
  <c r="O713"/>
  <c r="L713"/>
  <c r="I713"/>
  <c r="X712"/>
  <c r="U712"/>
  <c r="R712"/>
  <c r="O712"/>
  <c r="L712"/>
  <c r="I712"/>
  <c r="X711"/>
  <c r="U711"/>
  <c r="R711"/>
  <c r="O711"/>
  <c r="L711"/>
  <c r="I711"/>
  <c r="X710"/>
  <c r="U710"/>
  <c r="R710"/>
  <c r="O710"/>
  <c r="L710"/>
  <c r="I710"/>
  <c r="X709"/>
  <c r="U709"/>
  <c r="R709"/>
  <c r="O709"/>
  <c r="L709"/>
  <c r="I709"/>
  <c r="X708"/>
  <c r="U708"/>
  <c r="R708"/>
  <c r="O708"/>
  <c r="L708"/>
  <c r="I708"/>
  <c r="X707"/>
  <c r="U707"/>
  <c r="R707"/>
  <c r="O707"/>
  <c r="L707"/>
  <c r="I707"/>
  <c r="W706"/>
  <c r="V706"/>
  <c r="T706"/>
  <c r="S706"/>
  <c r="Q706"/>
  <c r="P706"/>
  <c r="N706"/>
  <c r="M706"/>
  <c r="K706"/>
  <c r="J706"/>
  <c r="H706"/>
  <c r="G706"/>
  <c r="X705"/>
  <c r="X704" s="1"/>
  <c r="U705"/>
  <c r="U704" s="1"/>
  <c r="R705"/>
  <c r="R704" s="1"/>
  <c r="O705"/>
  <c r="O704" s="1"/>
  <c r="L705"/>
  <c r="L704" s="1"/>
  <c r="I705"/>
  <c r="I704" s="1"/>
  <c r="W704"/>
  <c r="V704"/>
  <c r="T704"/>
  <c r="S704"/>
  <c r="Q704"/>
  <c r="P704"/>
  <c r="N704"/>
  <c r="M704"/>
  <c r="K704"/>
  <c r="J704"/>
  <c r="H704"/>
  <c r="G704"/>
  <c r="X703"/>
  <c r="U703"/>
  <c r="R703"/>
  <c r="O703"/>
  <c r="L703"/>
  <c r="I703"/>
  <c r="X702"/>
  <c r="U702"/>
  <c r="R702"/>
  <c r="O702"/>
  <c r="L702"/>
  <c r="I702"/>
  <c r="X701"/>
  <c r="U701"/>
  <c r="R701"/>
  <c r="O701"/>
  <c r="L701"/>
  <c r="I701"/>
  <c r="W700"/>
  <c r="V700"/>
  <c r="T700"/>
  <c r="S700"/>
  <c r="Q700"/>
  <c r="P700"/>
  <c r="N700"/>
  <c r="M700"/>
  <c r="K700"/>
  <c r="J700"/>
  <c r="H700"/>
  <c r="G700"/>
  <c r="X696"/>
  <c r="U696"/>
  <c r="R696"/>
  <c r="O696"/>
  <c r="L696"/>
  <c r="I696"/>
  <c r="X695"/>
  <c r="U695"/>
  <c r="R695"/>
  <c r="O695"/>
  <c r="L695"/>
  <c r="I695"/>
  <c r="W694"/>
  <c r="V694"/>
  <c r="T694"/>
  <c r="S694"/>
  <c r="Q694"/>
  <c r="P694"/>
  <c r="N694"/>
  <c r="M694"/>
  <c r="K694"/>
  <c r="J694"/>
  <c r="H694"/>
  <c r="G694"/>
  <c r="X693"/>
  <c r="U693"/>
  <c r="R693"/>
  <c r="O693"/>
  <c r="L693"/>
  <c r="I693"/>
  <c r="X692"/>
  <c r="U692"/>
  <c r="R692"/>
  <c r="O692"/>
  <c r="L692"/>
  <c r="I692"/>
  <c r="X691"/>
  <c r="U691"/>
  <c r="R691"/>
  <c r="O691"/>
  <c r="L691"/>
  <c r="I691"/>
  <c r="X690"/>
  <c r="U690"/>
  <c r="R690"/>
  <c r="O690"/>
  <c r="L690"/>
  <c r="I690"/>
  <c r="X689"/>
  <c r="U689"/>
  <c r="R689"/>
  <c r="O689"/>
  <c r="L689"/>
  <c r="I689"/>
  <c r="X688"/>
  <c r="U688"/>
  <c r="R688"/>
  <c r="O688"/>
  <c r="L688"/>
  <c r="I688"/>
  <c r="X687"/>
  <c r="U687"/>
  <c r="R687"/>
  <c r="O687"/>
  <c r="L687"/>
  <c r="I687"/>
  <c r="X686"/>
  <c r="U686"/>
  <c r="R686"/>
  <c r="O686"/>
  <c r="L686"/>
  <c r="I686"/>
  <c r="X685"/>
  <c r="U685"/>
  <c r="R685"/>
  <c r="O685"/>
  <c r="L685"/>
  <c r="I685"/>
  <c r="X684"/>
  <c r="U684"/>
  <c r="R684"/>
  <c r="O684"/>
  <c r="L684"/>
  <c r="I684"/>
  <c r="W683"/>
  <c r="V683"/>
  <c r="T683"/>
  <c r="S683"/>
  <c r="Q683"/>
  <c r="P683"/>
  <c r="N683"/>
  <c r="M683"/>
  <c r="K683"/>
  <c r="J683"/>
  <c r="H683"/>
  <c r="G683"/>
  <c r="X682"/>
  <c r="X681" s="1"/>
  <c r="U682"/>
  <c r="U681" s="1"/>
  <c r="R682"/>
  <c r="R681" s="1"/>
  <c r="O682"/>
  <c r="O681" s="1"/>
  <c r="L682"/>
  <c r="L681" s="1"/>
  <c r="I682"/>
  <c r="I681" s="1"/>
  <c r="W681"/>
  <c r="V681"/>
  <c r="T681"/>
  <c r="S681"/>
  <c r="Q681"/>
  <c r="P681"/>
  <c r="N681"/>
  <c r="M681"/>
  <c r="K681"/>
  <c r="J681"/>
  <c r="H681"/>
  <c r="G681"/>
  <c r="X680"/>
  <c r="U680"/>
  <c r="R680"/>
  <c r="O680"/>
  <c r="L680"/>
  <c r="I680"/>
  <c r="X679"/>
  <c r="U679"/>
  <c r="R679"/>
  <c r="O679"/>
  <c r="L679"/>
  <c r="I679"/>
  <c r="X678"/>
  <c r="U678"/>
  <c r="R678"/>
  <c r="O678"/>
  <c r="L678"/>
  <c r="I678"/>
  <c r="W677"/>
  <c r="V677"/>
  <c r="T677"/>
  <c r="S677"/>
  <c r="Q677"/>
  <c r="P677"/>
  <c r="N677"/>
  <c r="M677"/>
  <c r="K677"/>
  <c r="J677"/>
  <c r="H677"/>
  <c r="G677"/>
  <c r="X673"/>
  <c r="U673"/>
  <c r="R673"/>
  <c r="O673"/>
  <c r="L673"/>
  <c r="I673"/>
  <c r="X672"/>
  <c r="U672"/>
  <c r="R672"/>
  <c r="O672"/>
  <c r="L672"/>
  <c r="I672"/>
  <c r="W671"/>
  <c r="V671"/>
  <c r="T671"/>
  <c r="S671"/>
  <c r="Q671"/>
  <c r="P671"/>
  <c r="N671"/>
  <c r="M671"/>
  <c r="K671"/>
  <c r="J671"/>
  <c r="H671"/>
  <c r="G671"/>
  <c r="X670"/>
  <c r="U670"/>
  <c r="R670"/>
  <c r="O670"/>
  <c r="L670"/>
  <c r="I670"/>
  <c r="X669"/>
  <c r="U669"/>
  <c r="R669"/>
  <c r="O669"/>
  <c r="L669"/>
  <c r="I669"/>
  <c r="X668"/>
  <c r="U668"/>
  <c r="R668"/>
  <c r="O668"/>
  <c r="L668"/>
  <c r="I668"/>
  <c r="X667"/>
  <c r="U667"/>
  <c r="R667"/>
  <c r="O667"/>
  <c r="L667"/>
  <c r="I667"/>
  <c r="X666"/>
  <c r="U666"/>
  <c r="R666"/>
  <c r="O666"/>
  <c r="L666"/>
  <c r="I666"/>
  <c r="X665"/>
  <c r="U665"/>
  <c r="R665"/>
  <c r="O665"/>
  <c r="L665"/>
  <c r="I665"/>
  <c r="X664"/>
  <c r="U664"/>
  <c r="R664"/>
  <c r="O664"/>
  <c r="L664"/>
  <c r="I664"/>
  <c r="X663"/>
  <c r="U663"/>
  <c r="R663"/>
  <c r="O663"/>
  <c r="L663"/>
  <c r="I663"/>
  <c r="X662"/>
  <c r="U662"/>
  <c r="R662"/>
  <c r="O662"/>
  <c r="L662"/>
  <c r="I662"/>
  <c r="X661"/>
  <c r="U661"/>
  <c r="R661"/>
  <c r="O661"/>
  <c r="L661"/>
  <c r="I661"/>
  <c r="W660"/>
  <c r="V660"/>
  <c r="T660"/>
  <c r="S660"/>
  <c r="Q660"/>
  <c r="P660"/>
  <c r="N660"/>
  <c r="M660"/>
  <c r="K660"/>
  <c r="J660"/>
  <c r="H660"/>
  <c r="G660"/>
  <c r="X659"/>
  <c r="X658" s="1"/>
  <c r="U659"/>
  <c r="U658" s="1"/>
  <c r="R659"/>
  <c r="R658" s="1"/>
  <c r="O659"/>
  <c r="O658" s="1"/>
  <c r="L659"/>
  <c r="L658" s="1"/>
  <c r="I659"/>
  <c r="I658" s="1"/>
  <c r="W658"/>
  <c r="V658"/>
  <c r="T658"/>
  <c r="S658"/>
  <c r="Q658"/>
  <c r="P658"/>
  <c r="N658"/>
  <c r="M658"/>
  <c r="K658"/>
  <c r="J658"/>
  <c r="H658"/>
  <c r="G658"/>
  <c r="X657"/>
  <c r="U657"/>
  <c r="R657"/>
  <c r="O657"/>
  <c r="L657"/>
  <c r="I657"/>
  <c r="X656"/>
  <c r="U656"/>
  <c r="R656"/>
  <c r="O656"/>
  <c r="L656"/>
  <c r="I656"/>
  <c r="X655"/>
  <c r="U655"/>
  <c r="R655"/>
  <c r="O655"/>
  <c r="L655"/>
  <c r="I655"/>
  <c r="W654"/>
  <c r="V654"/>
  <c r="T654"/>
  <c r="S654"/>
  <c r="Q654"/>
  <c r="P654"/>
  <c r="N654"/>
  <c r="M654"/>
  <c r="K654"/>
  <c r="J654"/>
  <c r="H654"/>
  <c r="G654"/>
  <c r="X650"/>
  <c r="U650"/>
  <c r="R650"/>
  <c r="O650"/>
  <c r="L650"/>
  <c r="I650"/>
  <c r="X649"/>
  <c r="U649"/>
  <c r="R649"/>
  <c r="O649"/>
  <c r="L649"/>
  <c r="I649"/>
  <c r="W648"/>
  <c r="V648"/>
  <c r="T648"/>
  <c r="S648"/>
  <c r="Q648"/>
  <c r="P648"/>
  <c r="N648"/>
  <c r="M648"/>
  <c r="K648"/>
  <c r="J648"/>
  <c r="H648"/>
  <c r="G648"/>
  <c r="X647"/>
  <c r="U647"/>
  <c r="R647"/>
  <c r="O647"/>
  <c r="L647"/>
  <c r="I647"/>
  <c r="X646"/>
  <c r="U646"/>
  <c r="R646"/>
  <c r="O646"/>
  <c r="L646"/>
  <c r="I646"/>
  <c r="X645"/>
  <c r="U645"/>
  <c r="R645"/>
  <c r="O645"/>
  <c r="L645"/>
  <c r="I645"/>
  <c r="X644"/>
  <c r="U644"/>
  <c r="R644"/>
  <c r="O644"/>
  <c r="L644"/>
  <c r="I644"/>
  <c r="X643"/>
  <c r="U643"/>
  <c r="R643"/>
  <c r="O643"/>
  <c r="L643"/>
  <c r="I643"/>
  <c r="X642"/>
  <c r="U642"/>
  <c r="R642"/>
  <c r="O642"/>
  <c r="L642"/>
  <c r="I642"/>
  <c r="X641"/>
  <c r="U641"/>
  <c r="R641"/>
  <c r="O641"/>
  <c r="L641"/>
  <c r="I641"/>
  <c r="X640"/>
  <c r="U640"/>
  <c r="R640"/>
  <c r="O640"/>
  <c r="L640"/>
  <c r="I640"/>
  <c r="X639"/>
  <c r="U639"/>
  <c r="R639"/>
  <c r="O639"/>
  <c r="L639"/>
  <c r="I639"/>
  <c r="X638"/>
  <c r="U638"/>
  <c r="R638"/>
  <c r="O638"/>
  <c r="L638"/>
  <c r="I638"/>
  <c r="W637"/>
  <c r="V637"/>
  <c r="T637"/>
  <c r="S637"/>
  <c r="Q637"/>
  <c r="P637"/>
  <c r="N637"/>
  <c r="M637"/>
  <c r="K637"/>
  <c r="J637"/>
  <c r="H637"/>
  <c r="G637"/>
  <c r="X636"/>
  <c r="X635" s="1"/>
  <c r="U636"/>
  <c r="U635" s="1"/>
  <c r="R636"/>
  <c r="R635" s="1"/>
  <c r="O636"/>
  <c r="O635" s="1"/>
  <c r="L636"/>
  <c r="L635" s="1"/>
  <c r="I636"/>
  <c r="I635" s="1"/>
  <c r="W635"/>
  <c r="V635"/>
  <c r="T635"/>
  <c r="S635"/>
  <c r="Q635"/>
  <c r="P635"/>
  <c r="N635"/>
  <c r="M635"/>
  <c r="K635"/>
  <c r="J635"/>
  <c r="H635"/>
  <c r="G635"/>
  <c r="X634"/>
  <c r="U634"/>
  <c r="R634"/>
  <c r="O634"/>
  <c r="L634"/>
  <c r="I634"/>
  <c r="X633"/>
  <c r="U633"/>
  <c r="R633"/>
  <c r="O633"/>
  <c r="L633"/>
  <c r="I633"/>
  <c r="X632"/>
  <c r="U632"/>
  <c r="R632"/>
  <c r="O632"/>
  <c r="L632"/>
  <c r="I632"/>
  <c r="W631"/>
  <c r="V631"/>
  <c r="T631"/>
  <c r="S631"/>
  <c r="Q631"/>
  <c r="P631"/>
  <c r="N631"/>
  <c r="M631"/>
  <c r="K631"/>
  <c r="J631"/>
  <c r="H631"/>
  <c r="G631"/>
  <c r="X627"/>
  <c r="U627"/>
  <c r="R627"/>
  <c r="O627"/>
  <c r="L627"/>
  <c r="I627"/>
  <c r="X626"/>
  <c r="U626"/>
  <c r="R626"/>
  <c r="O626"/>
  <c r="L626"/>
  <c r="I626"/>
  <c r="W625"/>
  <c r="V625"/>
  <c r="T625"/>
  <c r="S625"/>
  <c r="Q625"/>
  <c r="P625"/>
  <c r="N625"/>
  <c r="M625"/>
  <c r="K625"/>
  <c r="J625"/>
  <c r="H625"/>
  <c r="G625"/>
  <c r="X624"/>
  <c r="U624"/>
  <c r="R624"/>
  <c r="O624"/>
  <c r="L624"/>
  <c r="I624"/>
  <c r="X623"/>
  <c r="U623"/>
  <c r="R623"/>
  <c r="O623"/>
  <c r="L623"/>
  <c r="I623"/>
  <c r="X622"/>
  <c r="U622"/>
  <c r="R622"/>
  <c r="O622"/>
  <c r="L622"/>
  <c r="I622"/>
  <c r="X621"/>
  <c r="U621"/>
  <c r="R621"/>
  <c r="O621"/>
  <c r="L621"/>
  <c r="I621"/>
  <c r="X620"/>
  <c r="U620"/>
  <c r="R620"/>
  <c r="O620"/>
  <c r="L620"/>
  <c r="I620"/>
  <c r="X619"/>
  <c r="U619"/>
  <c r="R619"/>
  <c r="O619"/>
  <c r="L619"/>
  <c r="I619"/>
  <c r="X618"/>
  <c r="U618"/>
  <c r="R618"/>
  <c r="O618"/>
  <c r="L618"/>
  <c r="I618"/>
  <c r="X617"/>
  <c r="U617"/>
  <c r="R617"/>
  <c r="O617"/>
  <c r="L617"/>
  <c r="I617"/>
  <c r="X616"/>
  <c r="U616"/>
  <c r="R616"/>
  <c r="O616"/>
  <c r="L616"/>
  <c r="I616"/>
  <c r="X615"/>
  <c r="U615"/>
  <c r="R615"/>
  <c r="O615"/>
  <c r="L615"/>
  <c r="I615"/>
  <c r="W614"/>
  <c r="V614"/>
  <c r="T614"/>
  <c r="S614"/>
  <c r="Q614"/>
  <c r="P614"/>
  <c r="N614"/>
  <c r="M614"/>
  <c r="K614"/>
  <c r="J614"/>
  <c r="H614"/>
  <c r="G614"/>
  <c r="X613"/>
  <c r="X612" s="1"/>
  <c r="U613"/>
  <c r="U612" s="1"/>
  <c r="R613"/>
  <c r="R612" s="1"/>
  <c r="O613"/>
  <c r="O612" s="1"/>
  <c r="L613"/>
  <c r="L612" s="1"/>
  <c r="I613"/>
  <c r="I612" s="1"/>
  <c r="W612"/>
  <c r="V612"/>
  <c r="T612"/>
  <c r="S612"/>
  <c r="Q612"/>
  <c r="P612"/>
  <c r="N612"/>
  <c r="M612"/>
  <c r="K612"/>
  <c r="J612"/>
  <c r="H612"/>
  <c r="G612"/>
  <c r="X611"/>
  <c r="U611"/>
  <c r="R611"/>
  <c r="O611"/>
  <c r="L611"/>
  <c r="I611"/>
  <c r="X610"/>
  <c r="U610"/>
  <c r="R610"/>
  <c r="O610"/>
  <c r="L610"/>
  <c r="I610"/>
  <c r="X609"/>
  <c r="U609"/>
  <c r="R609"/>
  <c r="O609"/>
  <c r="L609"/>
  <c r="I609"/>
  <c r="W608"/>
  <c r="V608"/>
  <c r="T608"/>
  <c r="S608"/>
  <c r="Q608"/>
  <c r="P608"/>
  <c r="N608"/>
  <c r="M608"/>
  <c r="K608"/>
  <c r="J608"/>
  <c r="H608"/>
  <c r="G608"/>
  <c r="X604"/>
  <c r="U604"/>
  <c r="R604"/>
  <c r="O604"/>
  <c r="L604"/>
  <c r="I604"/>
  <c r="X603"/>
  <c r="U603"/>
  <c r="R603"/>
  <c r="O603"/>
  <c r="L603"/>
  <c r="I603"/>
  <c r="W602"/>
  <c r="V602"/>
  <c r="T602"/>
  <c r="S602"/>
  <c r="Q602"/>
  <c r="P602"/>
  <c r="N602"/>
  <c r="M602"/>
  <c r="K602"/>
  <c r="J602"/>
  <c r="H602"/>
  <c r="G602"/>
  <c r="X601"/>
  <c r="U601"/>
  <c r="R601"/>
  <c r="O601"/>
  <c r="L601"/>
  <c r="I601"/>
  <c r="X600"/>
  <c r="U600"/>
  <c r="R600"/>
  <c r="O600"/>
  <c r="L600"/>
  <c r="I600"/>
  <c r="X599"/>
  <c r="U599"/>
  <c r="R599"/>
  <c r="O599"/>
  <c r="L599"/>
  <c r="I599"/>
  <c r="X598"/>
  <c r="U598"/>
  <c r="R598"/>
  <c r="O598"/>
  <c r="L598"/>
  <c r="I598"/>
  <c r="X597"/>
  <c r="U597"/>
  <c r="R597"/>
  <c r="O597"/>
  <c r="L597"/>
  <c r="I597"/>
  <c r="X596"/>
  <c r="U596"/>
  <c r="R596"/>
  <c r="O596"/>
  <c r="L596"/>
  <c r="I596"/>
  <c r="X595"/>
  <c r="U595"/>
  <c r="R595"/>
  <c r="O595"/>
  <c r="L595"/>
  <c r="I595"/>
  <c r="X594"/>
  <c r="U594"/>
  <c r="R594"/>
  <c r="O594"/>
  <c r="L594"/>
  <c r="I594"/>
  <c r="X593"/>
  <c r="U593"/>
  <c r="R593"/>
  <c r="O593"/>
  <c r="L593"/>
  <c r="I593"/>
  <c r="X592"/>
  <c r="U592"/>
  <c r="R592"/>
  <c r="O592"/>
  <c r="L592"/>
  <c r="I592"/>
  <c r="W591"/>
  <c r="V591"/>
  <c r="T591"/>
  <c r="S591"/>
  <c r="Q591"/>
  <c r="P591"/>
  <c r="N591"/>
  <c r="M591"/>
  <c r="K591"/>
  <c r="J591"/>
  <c r="H591"/>
  <c r="G591"/>
  <c r="X590"/>
  <c r="X589" s="1"/>
  <c r="U590"/>
  <c r="U589" s="1"/>
  <c r="R590"/>
  <c r="R589" s="1"/>
  <c r="O590"/>
  <c r="O589" s="1"/>
  <c r="L590"/>
  <c r="L589" s="1"/>
  <c r="I590"/>
  <c r="I589" s="1"/>
  <c r="W589"/>
  <c r="V589"/>
  <c r="T589"/>
  <c r="S589"/>
  <c r="Q589"/>
  <c r="P589"/>
  <c r="N589"/>
  <c r="M589"/>
  <c r="K589"/>
  <c r="J589"/>
  <c r="H589"/>
  <c r="G589"/>
  <c r="X588"/>
  <c r="U588"/>
  <c r="R588"/>
  <c r="O588"/>
  <c r="L588"/>
  <c r="I588"/>
  <c r="X587"/>
  <c r="U587"/>
  <c r="R587"/>
  <c r="O587"/>
  <c r="L587"/>
  <c r="I587"/>
  <c r="X586"/>
  <c r="U586"/>
  <c r="R586"/>
  <c r="O586"/>
  <c r="L586"/>
  <c r="I586"/>
  <c r="W585"/>
  <c r="V585"/>
  <c r="T585"/>
  <c r="S585"/>
  <c r="Q585"/>
  <c r="P585"/>
  <c r="N585"/>
  <c r="M585"/>
  <c r="K585"/>
  <c r="J585"/>
  <c r="H585"/>
  <c r="G585"/>
  <c r="X581"/>
  <c r="U581"/>
  <c r="R581"/>
  <c r="O581"/>
  <c r="L581"/>
  <c r="I581"/>
  <c r="X580"/>
  <c r="U580"/>
  <c r="R580"/>
  <c r="O580"/>
  <c r="L580"/>
  <c r="I580"/>
  <c r="W579"/>
  <c r="V579"/>
  <c r="T579"/>
  <c r="S579"/>
  <c r="Q579"/>
  <c r="P579"/>
  <c r="N579"/>
  <c r="M579"/>
  <c r="K579"/>
  <c r="J579"/>
  <c r="H579"/>
  <c r="G579"/>
  <c r="X578"/>
  <c r="U578"/>
  <c r="R578"/>
  <c r="O578"/>
  <c r="L578"/>
  <c r="I578"/>
  <c r="X577"/>
  <c r="U577"/>
  <c r="R577"/>
  <c r="O577"/>
  <c r="L577"/>
  <c r="I577"/>
  <c r="X576"/>
  <c r="U576"/>
  <c r="R576"/>
  <c r="O576"/>
  <c r="L576"/>
  <c r="I576"/>
  <c r="X575"/>
  <c r="U575"/>
  <c r="R575"/>
  <c r="O575"/>
  <c r="L575"/>
  <c r="I575"/>
  <c r="X574"/>
  <c r="U574"/>
  <c r="R574"/>
  <c r="O574"/>
  <c r="L574"/>
  <c r="I574"/>
  <c r="X573"/>
  <c r="U573"/>
  <c r="R573"/>
  <c r="O573"/>
  <c r="L573"/>
  <c r="I573"/>
  <c r="X572"/>
  <c r="U572"/>
  <c r="R572"/>
  <c r="O572"/>
  <c r="L572"/>
  <c r="I572"/>
  <c r="X571"/>
  <c r="U571"/>
  <c r="R571"/>
  <c r="O571"/>
  <c r="L571"/>
  <c r="I571"/>
  <c r="X570"/>
  <c r="U570"/>
  <c r="R570"/>
  <c r="O570"/>
  <c r="L570"/>
  <c r="I570"/>
  <c r="X569"/>
  <c r="U569"/>
  <c r="R569"/>
  <c r="O569"/>
  <c r="L569"/>
  <c r="I569"/>
  <c r="W568"/>
  <c r="V568"/>
  <c r="T568"/>
  <c r="S568"/>
  <c r="Q568"/>
  <c r="P568"/>
  <c r="N568"/>
  <c r="M568"/>
  <c r="K568"/>
  <c r="J568"/>
  <c r="H568"/>
  <c r="G568"/>
  <c r="X567"/>
  <c r="X566" s="1"/>
  <c r="U567"/>
  <c r="U566" s="1"/>
  <c r="R567"/>
  <c r="R566" s="1"/>
  <c r="O567"/>
  <c r="O566" s="1"/>
  <c r="L567"/>
  <c r="L566" s="1"/>
  <c r="I567"/>
  <c r="I566" s="1"/>
  <c r="W566"/>
  <c r="V566"/>
  <c r="T566"/>
  <c r="S566"/>
  <c r="Q566"/>
  <c r="P566"/>
  <c r="N566"/>
  <c r="M566"/>
  <c r="K566"/>
  <c r="J566"/>
  <c r="H566"/>
  <c r="G566"/>
  <c r="X565"/>
  <c r="U565"/>
  <c r="R565"/>
  <c r="O565"/>
  <c r="L565"/>
  <c r="I565"/>
  <c r="X564"/>
  <c r="U564"/>
  <c r="R564"/>
  <c r="O564"/>
  <c r="L564"/>
  <c r="I564"/>
  <c r="X563"/>
  <c r="U563"/>
  <c r="R563"/>
  <c r="O563"/>
  <c r="L563"/>
  <c r="I563"/>
  <c r="W562"/>
  <c r="V562"/>
  <c r="T562"/>
  <c r="S562"/>
  <c r="Q562"/>
  <c r="P562"/>
  <c r="N562"/>
  <c r="M562"/>
  <c r="K562"/>
  <c r="J562"/>
  <c r="H562"/>
  <c r="G562"/>
  <c r="X558"/>
  <c r="U558"/>
  <c r="R558"/>
  <c r="O558"/>
  <c r="L558"/>
  <c r="I558"/>
  <c r="X557"/>
  <c r="U557"/>
  <c r="R557"/>
  <c r="O557"/>
  <c r="L557"/>
  <c r="I557"/>
  <c r="W556"/>
  <c r="V556"/>
  <c r="T556"/>
  <c r="S556"/>
  <c r="Q556"/>
  <c r="P556"/>
  <c r="N556"/>
  <c r="M556"/>
  <c r="K556"/>
  <c r="J556"/>
  <c r="H556"/>
  <c r="G556"/>
  <c r="X555"/>
  <c r="U555"/>
  <c r="R555"/>
  <c r="O555"/>
  <c r="L555"/>
  <c r="I555"/>
  <c r="X554"/>
  <c r="U554"/>
  <c r="R554"/>
  <c r="O554"/>
  <c r="L554"/>
  <c r="I554"/>
  <c r="X553"/>
  <c r="U553"/>
  <c r="R553"/>
  <c r="O553"/>
  <c r="L553"/>
  <c r="I553"/>
  <c r="X552"/>
  <c r="U552"/>
  <c r="R552"/>
  <c r="O552"/>
  <c r="L552"/>
  <c r="I552"/>
  <c r="X551"/>
  <c r="U551"/>
  <c r="R551"/>
  <c r="O551"/>
  <c r="L551"/>
  <c r="I551"/>
  <c r="X550"/>
  <c r="U550"/>
  <c r="R550"/>
  <c r="O550"/>
  <c r="L550"/>
  <c r="I550"/>
  <c r="X549"/>
  <c r="U549"/>
  <c r="R549"/>
  <c r="O549"/>
  <c r="L549"/>
  <c r="I549"/>
  <c r="X548"/>
  <c r="U548"/>
  <c r="R548"/>
  <c r="O548"/>
  <c r="L548"/>
  <c r="I548"/>
  <c r="X547"/>
  <c r="U547"/>
  <c r="R547"/>
  <c r="O547"/>
  <c r="L547"/>
  <c r="I547"/>
  <c r="X546"/>
  <c r="U546"/>
  <c r="R546"/>
  <c r="O546"/>
  <c r="L546"/>
  <c r="I546"/>
  <c r="W545"/>
  <c r="V545"/>
  <c r="T545"/>
  <c r="S545"/>
  <c r="Q545"/>
  <c r="P545"/>
  <c r="N545"/>
  <c r="M545"/>
  <c r="K545"/>
  <c r="J545"/>
  <c r="H545"/>
  <c r="G545"/>
  <c r="X544"/>
  <c r="X543" s="1"/>
  <c r="U544"/>
  <c r="U543" s="1"/>
  <c r="R544"/>
  <c r="R543" s="1"/>
  <c r="O544"/>
  <c r="O543" s="1"/>
  <c r="L544"/>
  <c r="L543" s="1"/>
  <c r="I544"/>
  <c r="I543" s="1"/>
  <c r="W543"/>
  <c r="V543"/>
  <c r="T543"/>
  <c r="S543"/>
  <c r="Q543"/>
  <c r="P543"/>
  <c r="N543"/>
  <c r="M543"/>
  <c r="K543"/>
  <c r="J543"/>
  <c r="H543"/>
  <c r="G543"/>
  <c r="X542"/>
  <c r="U542"/>
  <c r="R542"/>
  <c r="O542"/>
  <c r="L542"/>
  <c r="I542"/>
  <c r="X541"/>
  <c r="U541"/>
  <c r="R541"/>
  <c r="O541"/>
  <c r="L541"/>
  <c r="I541"/>
  <c r="X540"/>
  <c r="U540"/>
  <c r="R540"/>
  <c r="O540"/>
  <c r="L540"/>
  <c r="I540"/>
  <c r="W539"/>
  <c r="V539"/>
  <c r="T539"/>
  <c r="S539"/>
  <c r="Q539"/>
  <c r="P539"/>
  <c r="N539"/>
  <c r="M539"/>
  <c r="K539"/>
  <c r="J539"/>
  <c r="H539"/>
  <c r="G539"/>
  <c r="W529"/>
  <c r="V529"/>
  <c r="T529"/>
  <c r="S529"/>
  <c r="Q529"/>
  <c r="P529"/>
  <c r="N529"/>
  <c r="M529"/>
  <c r="K529"/>
  <c r="J529"/>
  <c r="H529"/>
  <c r="G529"/>
  <c r="X525"/>
  <c r="U525"/>
  <c r="R525"/>
  <c r="O525"/>
  <c r="L525"/>
  <c r="I525"/>
  <c r="X524"/>
  <c r="U524"/>
  <c r="R524"/>
  <c r="O524"/>
  <c r="L524"/>
  <c r="I524"/>
  <c r="X523"/>
  <c r="U523"/>
  <c r="R523"/>
  <c r="O523"/>
  <c r="L523"/>
  <c r="I523"/>
  <c r="X527"/>
  <c r="U527"/>
  <c r="R527"/>
  <c r="O527"/>
  <c r="L527"/>
  <c r="I527"/>
  <c r="X535"/>
  <c r="X534" s="1"/>
  <c r="U535"/>
  <c r="U534" s="1"/>
  <c r="R535"/>
  <c r="R534" s="1"/>
  <c r="O535"/>
  <c r="O534" s="1"/>
  <c r="L535"/>
  <c r="L534" s="1"/>
  <c r="I535"/>
  <c r="I534" s="1"/>
  <c r="W534"/>
  <c r="V534"/>
  <c r="T534"/>
  <c r="S534"/>
  <c r="Q534"/>
  <c r="P534"/>
  <c r="N534"/>
  <c r="M534"/>
  <c r="K534"/>
  <c r="J534"/>
  <c r="H534"/>
  <c r="G534"/>
  <c r="X533"/>
  <c r="U533"/>
  <c r="R533"/>
  <c r="O533"/>
  <c r="L533"/>
  <c r="I533"/>
  <c r="X532"/>
  <c r="U532"/>
  <c r="R532"/>
  <c r="O532"/>
  <c r="L532"/>
  <c r="I532"/>
  <c r="W531"/>
  <c r="V531"/>
  <c r="T531"/>
  <c r="S531"/>
  <c r="Q531"/>
  <c r="P531"/>
  <c r="N531"/>
  <c r="M531"/>
  <c r="K531"/>
  <c r="J531"/>
  <c r="H531"/>
  <c r="G531"/>
  <c r="X530"/>
  <c r="X529" s="1"/>
  <c r="U530"/>
  <c r="U529" s="1"/>
  <c r="R530"/>
  <c r="R529" s="1"/>
  <c r="O530"/>
  <c r="O529" s="1"/>
  <c r="L530"/>
  <c r="L529" s="1"/>
  <c r="I530"/>
  <c r="I529" s="1"/>
  <c r="X528"/>
  <c r="U528"/>
  <c r="R528"/>
  <c r="O528"/>
  <c r="L528"/>
  <c r="I528"/>
  <c r="X526"/>
  <c r="U526"/>
  <c r="R526"/>
  <c r="O526"/>
  <c r="L526"/>
  <c r="I526"/>
  <c r="X522"/>
  <c r="U522"/>
  <c r="R522"/>
  <c r="O522"/>
  <c r="L522"/>
  <c r="I522"/>
  <c r="W521"/>
  <c r="V521"/>
  <c r="T521"/>
  <c r="S521"/>
  <c r="Q521"/>
  <c r="P521"/>
  <c r="N521"/>
  <c r="M521"/>
  <c r="K521"/>
  <c r="J521"/>
  <c r="H521"/>
  <c r="G521"/>
  <c r="X520"/>
  <c r="U520"/>
  <c r="R520"/>
  <c r="O520"/>
  <c r="L520"/>
  <c r="I520"/>
  <c r="X519"/>
  <c r="U519"/>
  <c r="R519"/>
  <c r="O519"/>
  <c r="L519"/>
  <c r="I519"/>
  <c r="X518"/>
  <c r="U518"/>
  <c r="R518"/>
  <c r="O518"/>
  <c r="L518"/>
  <c r="I518"/>
  <c r="X517"/>
  <c r="U517"/>
  <c r="R517"/>
  <c r="O517"/>
  <c r="L517"/>
  <c r="I517"/>
  <c r="X516"/>
  <c r="U516"/>
  <c r="R516"/>
  <c r="O516"/>
  <c r="L516"/>
  <c r="I516"/>
  <c r="X515"/>
  <c r="U515"/>
  <c r="R515"/>
  <c r="O515"/>
  <c r="L515"/>
  <c r="I515"/>
  <c r="X514"/>
  <c r="U514"/>
  <c r="R514"/>
  <c r="O514"/>
  <c r="L514"/>
  <c r="I514"/>
  <c r="X513"/>
  <c r="U513"/>
  <c r="R513"/>
  <c r="O513"/>
  <c r="L513"/>
  <c r="I513"/>
  <c r="X512"/>
  <c r="U512"/>
  <c r="R512"/>
  <c r="O512"/>
  <c r="L512"/>
  <c r="I512"/>
  <c r="X511"/>
  <c r="U511"/>
  <c r="R511"/>
  <c r="O511"/>
  <c r="L511"/>
  <c r="I511"/>
  <c r="X510"/>
  <c r="U510"/>
  <c r="R510"/>
  <c r="O510"/>
  <c r="L510"/>
  <c r="I510"/>
  <c r="W509"/>
  <c r="V509"/>
  <c r="T509"/>
  <c r="S509"/>
  <c r="Q509"/>
  <c r="P509"/>
  <c r="N509"/>
  <c r="M509"/>
  <c r="K509"/>
  <c r="J509"/>
  <c r="H509"/>
  <c r="G509"/>
  <c r="X508"/>
  <c r="X507" s="1"/>
  <c r="U508"/>
  <c r="U507" s="1"/>
  <c r="R508"/>
  <c r="R507" s="1"/>
  <c r="O508"/>
  <c r="O507" s="1"/>
  <c r="L508"/>
  <c r="L507" s="1"/>
  <c r="I508"/>
  <c r="I507" s="1"/>
  <c r="W507"/>
  <c r="V507"/>
  <c r="T507"/>
  <c r="S507"/>
  <c r="Q507"/>
  <c r="P507"/>
  <c r="N507"/>
  <c r="M507"/>
  <c r="K507"/>
  <c r="J507"/>
  <c r="H507"/>
  <c r="G507"/>
  <c r="X506"/>
  <c r="U506"/>
  <c r="R506"/>
  <c r="O506"/>
  <c r="L506"/>
  <c r="I506"/>
  <c r="X505"/>
  <c r="U505"/>
  <c r="R505"/>
  <c r="O505"/>
  <c r="L505"/>
  <c r="I505"/>
  <c r="X504"/>
  <c r="U504"/>
  <c r="R504"/>
  <c r="O504"/>
  <c r="L504"/>
  <c r="I504"/>
  <c r="W503"/>
  <c r="V503"/>
  <c r="T503"/>
  <c r="S503"/>
  <c r="Q503"/>
  <c r="P503"/>
  <c r="N503"/>
  <c r="M503"/>
  <c r="K503"/>
  <c r="J503"/>
  <c r="H503"/>
  <c r="G503"/>
  <c r="X494"/>
  <c r="U494"/>
  <c r="R494"/>
  <c r="O494"/>
  <c r="L494"/>
  <c r="I494"/>
  <c r="X495"/>
  <c r="U495"/>
  <c r="R495"/>
  <c r="O495"/>
  <c r="L495"/>
  <c r="I495"/>
  <c r="X499"/>
  <c r="U499"/>
  <c r="R499"/>
  <c r="O499"/>
  <c r="L499"/>
  <c r="I499"/>
  <c r="X498"/>
  <c r="U498"/>
  <c r="R498"/>
  <c r="O498"/>
  <c r="L498"/>
  <c r="I498"/>
  <c r="W497"/>
  <c r="V497"/>
  <c r="T497"/>
  <c r="S497"/>
  <c r="Q497"/>
  <c r="P497"/>
  <c r="N497"/>
  <c r="M497"/>
  <c r="K497"/>
  <c r="J497"/>
  <c r="H497"/>
  <c r="G497"/>
  <c r="X496"/>
  <c r="U496"/>
  <c r="R496"/>
  <c r="O496"/>
  <c r="L496"/>
  <c r="I496"/>
  <c r="X493"/>
  <c r="U493"/>
  <c r="R493"/>
  <c r="O493"/>
  <c r="L493"/>
  <c r="I493"/>
  <c r="W492"/>
  <c r="V492"/>
  <c r="T492"/>
  <c r="S492"/>
  <c r="Q492"/>
  <c r="P492"/>
  <c r="N492"/>
  <c r="M492"/>
  <c r="K492"/>
  <c r="J492"/>
  <c r="H492"/>
  <c r="G492"/>
  <c r="X491"/>
  <c r="U491"/>
  <c r="R491"/>
  <c r="O491"/>
  <c r="L491"/>
  <c r="I491"/>
  <c r="X490"/>
  <c r="U490"/>
  <c r="R490"/>
  <c r="O490"/>
  <c r="L490"/>
  <c r="I490"/>
  <c r="X489"/>
  <c r="U489"/>
  <c r="R489"/>
  <c r="O489"/>
  <c r="L489"/>
  <c r="I489"/>
  <c r="X488"/>
  <c r="U488"/>
  <c r="R488"/>
  <c r="O488"/>
  <c r="L488"/>
  <c r="I488"/>
  <c r="X487"/>
  <c r="U487"/>
  <c r="R487"/>
  <c r="O487"/>
  <c r="L487"/>
  <c r="I487"/>
  <c r="X486"/>
  <c r="U486"/>
  <c r="R486"/>
  <c r="O486"/>
  <c r="L486"/>
  <c r="I486"/>
  <c r="X485"/>
  <c r="U485"/>
  <c r="R485"/>
  <c r="O485"/>
  <c r="L485"/>
  <c r="I485"/>
  <c r="X484"/>
  <c r="U484"/>
  <c r="R484"/>
  <c r="O484"/>
  <c r="L484"/>
  <c r="I484"/>
  <c r="X483"/>
  <c r="U483"/>
  <c r="R483"/>
  <c r="O483"/>
  <c r="L483"/>
  <c r="I483"/>
  <c r="X482"/>
  <c r="U482"/>
  <c r="R482"/>
  <c r="O482"/>
  <c r="L482"/>
  <c r="I482"/>
  <c r="W481"/>
  <c r="V481"/>
  <c r="T481"/>
  <c r="S481"/>
  <c r="Q481"/>
  <c r="P481"/>
  <c r="N481"/>
  <c r="M481"/>
  <c r="K481"/>
  <c r="J481"/>
  <c r="H481"/>
  <c r="G481"/>
  <c r="X480"/>
  <c r="X479" s="1"/>
  <c r="U480"/>
  <c r="U479" s="1"/>
  <c r="R480"/>
  <c r="R479" s="1"/>
  <c r="O480"/>
  <c r="O479" s="1"/>
  <c r="L480"/>
  <c r="L479" s="1"/>
  <c r="I480"/>
  <c r="I479" s="1"/>
  <c r="W479"/>
  <c r="V479"/>
  <c r="T479"/>
  <c r="S479"/>
  <c r="Q479"/>
  <c r="P479"/>
  <c r="N479"/>
  <c r="M479"/>
  <c r="K479"/>
  <c r="J479"/>
  <c r="H479"/>
  <c r="G479"/>
  <c r="X478"/>
  <c r="U478"/>
  <c r="R478"/>
  <c r="O478"/>
  <c r="L478"/>
  <c r="I478"/>
  <c r="X477"/>
  <c r="U477"/>
  <c r="R477"/>
  <c r="O477"/>
  <c r="L477"/>
  <c r="I477"/>
  <c r="X476"/>
  <c r="U476"/>
  <c r="R476"/>
  <c r="O476"/>
  <c r="L476"/>
  <c r="I476"/>
  <c r="W475"/>
  <c r="V475"/>
  <c r="T475"/>
  <c r="S475"/>
  <c r="Q475"/>
  <c r="P475"/>
  <c r="N475"/>
  <c r="M475"/>
  <c r="K475"/>
  <c r="J475"/>
  <c r="H475"/>
  <c r="G475"/>
  <c r="W468"/>
  <c r="V468"/>
  <c r="T468"/>
  <c r="S468"/>
  <c r="Q468"/>
  <c r="P468"/>
  <c r="N468"/>
  <c r="M468"/>
  <c r="K468"/>
  <c r="J468"/>
  <c r="H468"/>
  <c r="G468"/>
  <c r="X471"/>
  <c r="U471"/>
  <c r="R471"/>
  <c r="O471"/>
  <c r="L471"/>
  <c r="I471"/>
  <c r="X461"/>
  <c r="U461"/>
  <c r="R461"/>
  <c r="O461"/>
  <c r="L461"/>
  <c r="I461"/>
  <c r="X470"/>
  <c r="U470"/>
  <c r="R470"/>
  <c r="O470"/>
  <c r="L470"/>
  <c r="I470"/>
  <c r="X469"/>
  <c r="U469"/>
  <c r="R469"/>
  <c r="O469"/>
  <c r="L469"/>
  <c r="I469"/>
  <c r="X467"/>
  <c r="U467"/>
  <c r="R467"/>
  <c r="O467"/>
  <c r="L467"/>
  <c r="I467"/>
  <c r="X466"/>
  <c r="U466"/>
  <c r="R466"/>
  <c r="O466"/>
  <c r="L466"/>
  <c r="I466"/>
  <c r="W465"/>
  <c r="V465"/>
  <c r="T465"/>
  <c r="S465"/>
  <c r="Q465"/>
  <c r="P465"/>
  <c r="N465"/>
  <c r="M465"/>
  <c r="K465"/>
  <c r="J465"/>
  <c r="H465"/>
  <c r="G465"/>
  <c r="X464"/>
  <c r="U464"/>
  <c r="R464"/>
  <c r="O464"/>
  <c r="L464"/>
  <c r="I464"/>
  <c r="X463"/>
  <c r="U463"/>
  <c r="R463"/>
  <c r="O463"/>
  <c r="L463"/>
  <c r="I463"/>
  <c r="X462"/>
  <c r="U462"/>
  <c r="R462"/>
  <c r="O462"/>
  <c r="L462"/>
  <c r="I462"/>
  <c r="X460"/>
  <c r="U460"/>
  <c r="R460"/>
  <c r="O460"/>
  <c r="L460"/>
  <c r="I460"/>
  <c r="X459"/>
  <c r="U459"/>
  <c r="R459"/>
  <c r="O459"/>
  <c r="L459"/>
  <c r="I459"/>
  <c r="X458"/>
  <c r="U458"/>
  <c r="R458"/>
  <c r="O458"/>
  <c r="L458"/>
  <c r="I458"/>
  <c r="X457"/>
  <c r="U457"/>
  <c r="R457"/>
  <c r="O457"/>
  <c r="L457"/>
  <c r="I457"/>
  <c r="X456"/>
  <c r="U456"/>
  <c r="R456"/>
  <c r="O456"/>
  <c r="L456"/>
  <c r="I456"/>
  <c r="X455"/>
  <c r="U455"/>
  <c r="R455"/>
  <c r="O455"/>
  <c r="L455"/>
  <c r="I455"/>
  <c r="X454"/>
  <c r="U454"/>
  <c r="R454"/>
  <c r="O454"/>
  <c r="L454"/>
  <c r="I454"/>
  <c r="W453"/>
  <c r="V453"/>
  <c r="T453"/>
  <c r="S453"/>
  <c r="Q453"/>
  <c r="P453"/>
  <c r="N453"/>
  <c r="M453"/>
  <c r="K453"/>
  <c r="J453"/>
  <c r="H453"/>
  <c r="G453"/>
  <c r="X452"/>
  <c r="X451" s="1"/>
  <c r="U452"/>
  <c r="U451" s="1"/>
  <c r="R452"/>
  <c r="R451" s="1"/>
  <c r="O452"/>
  <c r="O451" s="1"/>
  <c r="L452"/>
  <c r="L451" s="1"/>
  <c r="I452"/>
  <c r="I451" s="1"/>
  <c r="W451"/>
  <c r="V451"/>
  <c r="T451"/>
  <c r="S451"/>
  <c r="Q451"/>
  <c r="P451"/>
  <c r="N451"/>
  <c r="M451"/>
  <c r="K451"/>
  <c r="J451"/>
  <c r="H451"/>
  <c r="G451"/>
  <c r="X450"/>
  <c r="U450"/>
  <c r="R450"/>
  <c r="O450"/>
  <c r="L450"/>
  <c r="I450"/>
  <c r="X449"/>
  <c r="U449"/>
  <c r="R449"/>
  <c r="O449"/>
  <c r="L449"/>
  <c r="I449"/>
  <c r="X448"/>
  <c r="U448"/>
  <c r="R448"/>
  <c r="O448"/>
  <c r="L448"/>
  <c r="I448"/>
  <c r="W447"/>
  <c r="V447"/>
  <c r="T447"/>
  <c r="S447"/>
  <c r="Q447"/>
  <c r="P447"/>
  <c r="N447"/>
  <c r="M447"/>
  <c r="K447"/>
  <c r="J447"/>
  <c r="H447"/>
  <c r="G447"/>
  <c r="X443"/>
  <c r="U443"/>
  <c r="R443"/>
  <c r="O443"/>
  <c r="L443"/>
  <c r="I443"/>
  <c r="X442"/>
  <c r="U442"/>
  <c r="R442"/>
  <c r="O442"/>
  <c r="L442"/>
  <c r="I442"/>
  <c r="W441"/>
  <c r="V441"/>
  <c r="T441"/>
  <c r="S441"/>
  <c r="Q441"/>
  <c r="P441"/>
  <c r="N441"/>
  <c r="M441"/>
  <c r="K441"/>
  <c r="J441"/>
  <c r="H441"/>
  <c r="G441"/>
  <c r="X440"/>
  <c r="X439" s="1"/>
  <c r="U440"/>
  <c r="U439" s="1"/>
  <c r="R440"/>
  <c r="R439" s="1"/>
  <c r="O440"/>
  <c r="O439" s="1"/>
  <c r="L440"/>
  <c r="L439" s="1"/>
  <c r="I440"/>
  <c r="I439" s="1"/>
  <c r="W439"/>
  <c r="V439"/>
  <c r="T439"/>
  <c r="S439"/>
  <c r="Q439"/>
  <c r="P439"/>
  <c r="N439"/>
  <c r="M439"/>
  <c r="K439"/>
  <c r="J439"/>
  <c r="H439"/>
  <c r="G439"/>
  <c r="X438"/>
  <c r="U438"/>
  <c r="R438"/>
  <c r="O438"/>
  <c r="L438"/>
  <c r="I438"/>
  <c r="X437"/>
  <c r="U437"/>
  <c r="R437"/>
  <c r="O437"/>
  <c r="L437"/>
  <c r="I437"/>
  <c r="W436"/>
  <c r="V436"/>
  <c r="T436"/>
  <c r="S436"/>
  <c r="Q436"/>
  <c r="P436"/>
  <c r="N436"/>
  <c r="M436"/>
  <c r="K436"/>
  <c r="J436"/>
  <c r="H436"/>
  <c r="G436"/>
  <c r="X435"/>
  <c r="U435"/>
  <c r="R435"/>
  <c r="O435"/>
  <c r="L435"/>
  <c r="I435"/>
  <c r="X434"/>
  <c r="U434"/>
  <c r="R434"/>
  <c r="O434"/>
  <c r="L434"/>
  <c r="I434"/>
  <c r="X433"/>
  <c r="U433"/>
  <c r="R433"/>
  <c r="O433"/>
  <c r="L433"/>
  <c r="I433"/>
  <c r="X432"/>
  <c r="U432"/>
  <c r="R432"/>
  <c r="O432"/>
  <c r="L432"/>
  <c r="I432"/>
  <c r="X431"/>
  <c r="U431"/>
  <c r="R431"/>
  <c r="O431"/>
  <c r="L431"/>
  <c r="I431"/>
  <c r="X430"/>
  <c r="U430"/>
  <c r="R430"/>
  <c r="O430"/>
  <c r="L430"/>
  <c r="I430"/>
  <c r="X429"/>
  <c r="U429"/>
  <c r="R429"/>
  <c r="O429"/>
  <c r="L429"/>
  <c r="I429"/>
  <c r="X428"/>
  <c r="U428"/>
  <c r="R428"/>
  <c r="O428"/>
  <c r="L428"/>
  <c r="I428"/>
  <c r="X427"/>
  <c r="U427"/>
  <c r="R427"/>
  <c r="O427"/>
  <c r="L427"/>
  <c r="I427"/>
  <c r="X426"/>
  <c r="U426"/>
  <c r="R426"/>
  <c r="O426"/>
  <c r="L426"/>
  <c r="I426"/>
  <c r="W425"/>
  <c r="V425"/>
  <c r="T425"/>
  <c r="S425"/>
  <c r="Q425"/>
  <c r="P425"/>
  <c r="N425"/>
  <c r="M425"/>
  <c r="K425"/>
  <c r="J425"/>
  <c r="H425"/>
  <c r="G425"/>
  <c r="X424"/>
  <c r="X423" s="1"/>
  <c r="U424"/>
  <c r="U423" s="1"/>
  <c r="R424"/>
  <c r="R423" s="1"/>
  <c r="O424"/>
  <c r="O423" s="1"/>
  <c r="L424"/>
  <c r="L423" s="1"/>
  <c r="I424"/>
  <c r="I423" s="1"/>
  <c r="W423"/>
  <c r="V423"/>
  <c r="T423"/>
  <c r="S423"/>
  <c r="Q423"/>
  <c r="P423"/>
  <c r="N423"/>
  <c r="M423"/>
  <c r="K423"/>
  <c r="J423"/>
  <c r="H423"/>
  <c r="G423"/>
  <c r="X422"/>
  <c r="U422"/>
  <c r="R422"/>
  <c r="O422"/>
  <c r="L422"/>
  <c r="I422"/>
  <c r="X421"/>
  <c r="U421"/>
  <c r="R421"/>
  <c r="O421"/>
  <c r="L421"/>
  <c r="I421"/>
  <c r="X420"/>
  <c r="U420"/>
  <c r="R420"/>
  <c r="O420"/>
  <c r="L420"/>
  <c r="I420"/>
  <c r="W419"/>
  <c r="V419"/>
  <c r="T419"/>
  <c r="S419"/>
  <c r="Q419"/>
  <c r="P419"/>
  <c r="N419"/>
  <c r="M419"/>
  <c r="K419"/>
  <c r="J419"/>
  <c r="H419"/>
  <c r="G419"/>
  <c r="X413"/>
  <c r="X412" s="1"/>
  <c r="U413"/>
  <c r="U412" s="1"/>
  <c r="R413"/>
  <c r="R412" s="1"/>
  <c r="O413"/>
  <c r="O412" s="1"/>
  <c r="L413"/>
  <c r="L412" s="1"/>
  <c r="I413"/>
  <c r="I412" s="1"/>
  <c r="X406"/>
  <c r="U406"/>
  <c r="R406"/>
  <c r="O406"/>
  <c r="L406"/>
  <c r="I406"/>
  <c r="X407"/>
  <c r="U407"/>
  <c r="R407"/>
  <c r="O407"/>
  <c r="L407"/>
  <c r="I407"/>
  <c r="X411"/>
  <c r="U411"/>
  <c r="R411"/>
  <c r="O411"/>
  <c r="L411"/>
  <c r="I411"/>
  <c r="X410"/>
  <c r="U410"/>
  <c r="R410"/>
  <c r="O410"/>
  <c r="L410"/>
  <c r="I410"/>
  <c r="W409"/>
  <c r="V409"/>
  <c r="T409"/>
  <c r="S409"/>
  <c r="Q409"/>
  <c r="P409"/>
  <c r="N409"/>
  <c r="M409"/>
  <c r="K409"/>
  <c r="J409"/>
  <c r="H409"/>
  <c r="G409"/>
  <c r="X408"/>
  <c r="U408"/>
  <c r="R408"/>
  <c r="O408"/>
  <c r="L408"/>
  <c r="I408"/>
  <c r="X404"/>
  <c r="U404"/>
  <c r="R404"/>
  <c r="O404"/>
  <c r="L404"/>
  <c r="I404"/>
  <c r="X403"/>
  <c r="U403"/>
  <c r="R403"/>
  <c r="O403"/>
  <c r="L403"/>
  <c r="I403"/>
  <c r="X402"/>
  <c r="U402"/>
  <c r="R402"/>
  <c r="O402"/>
  <c r="L402"/>
  <c r="I402"/>
  <c r="W401"/>
  <c r="V401"/>
  <c r="T401"/>
  <c r="S401"/>
  <c r="Q401"/>
  <c r="P401"/>
  <c r="N401"/>
  <c r="M401"/>
  <c r="K401"/>
  <c r="J401"/>
  <c r="H401"/>
  <c r="G401"/>
  <c r="X400"/>
  <c r="U400"/>
  <c r="R400"/>
  <c r="O400"/>
  <c r="L400"/>
  <c r="I400"/>
  <c r="X399"/>
  <c r="U399"/>
  <c r="R399"/>
  <c r="O399"/>
  <c r="L399"/>
  <c r="I399"/>
  <c r="X398"/>
  <c r="U398"/>
  <c r="R398"/>
  <c r="O398"/>
  <c r="L398"/>
  <c r="I398"/>
  <c r="X397"/>
  <c r="U397"/>
  <c r="R397"/>
  <c r="O397"/>
  <c r="L397"/>
  <c r="I397"/>
  <c r="X396"/>
  <c r="U396"/>
  <c r="R396"/>
  <c r="O396"/>
  <c r="L396"/>
  <c r="I396"/>
  <c r="X395"/>
  <c r="U395"/>
  <c r="R395"/>
  <c r="O395"/>
  <c r="L395"/>
  <c r="I395"/>
  <c r="X394"/>
  <c r="U394"/>
  <c r="R394"/>
  <c r="O394"/>
  <c r="L394"/>
  <c r="I394"/>
  <c r="X393"/>
  <c r="U393"/>
  <c r="R393"/>
  <c r="O393"/>
  <c r="L393"/>
  <c r="I393"/>
  <c r="X392"/>
  <c r="U392"/>
  <c r="R392"/>
  <c r="O392"/>
  <c r="L392"/>
  <c r="I392"/>
  <c r="X391"/>
  <c r="U391"/>
  <c r="R391"/>
  <c r="O391"/>
  <c r="L391"/>
  <c r="I391"/>
  <c r="X390"/>
  <c r="U390"/>
  <c r="R390"/>
  <c r="O390"/>
  <c r="L390"/>
  <c r="I390"/>
  <c r="W389"/>
  <c r="V389"/>
  <c r="T389"/>
  <c r="S389"/>
  <c r="Q389"/>
  <c r="P389"/>
  <c r="N389"/>
  <c r="M389"/>
  <c r="K389"/>
  <c r="J389"/>
  <c r="H389"/>
  <c r="G389"/>
  <c r="X388"/>
  <c r="X387" s="1"/>
  <c r="U388"/>
  <c r="U387" s="1"/>
  <c r="R388"/>
  <c r="R387" s="1"/>
  <c r="O388"/>
  <c r="O387" s="1"/>
  <c r="L388"/>
  <c r="L387" s="1"/>
  <c r="I388"/>
  <c r="I387" s="1"/>
  <c r="W387"/>
  <c r="V387"/>
  <c r="T387"/>
  <c r="S387"/>
  <c r="Q387"/>
  <c r="P387"/>
  <c r="N387"/>
  <c r="M387"/>
  <c r="K387"/>
  <c r="J387"/>
  <c r="H387"/>
  <c r="G387"/>
  <c r="X386"/>
  <c r="U386"/>
  <c r="R386"/>
  <c r="O386"/>
  <c r="L386"/>
  <c r="I386"/>
  <c r="X385"/>
  <c r="U385"/>
  <c r="R385"/>
  <c r="O385"/>
  <c r="L385"/>
  <c r="I385"/>
  <c r="X384"/>
  <c r="U384"/>
  <c r="R384"/>
  <c r="O384"/>
  <c r="L384"/>
  <c r="I384"/>
  <c r="W383"/>
  <c r="V383"/>
  <c r="T383"/>
  <c r="S383"/>
  <c r="Q383"/>
  <c r="P383"/>
  <c r="N383"/>
  <c r="M383"/>
  <c r="K383"/>
  <c r="J383"/>
  <c r="H383"/>
  <c r="G383"/>
  <c r="X374"/>
  <c r="X373" s="1"/>
  <c r="U374"/>
  <c r="U373" s="1"/>
  <c r="R374"/>
  <c r="R373" s="1"/>
  <c r="O374"/>
  <c r="O373" s="1"/>
  <c r="L374"/>
  <c r="L373" s="1"/>
  <c r="I374"/>
  <c r="I373" s="1"/>
  <c r="W373"/>
  <c r="V373"/>
  <c r="T373"/>
  <c r="S373"/>
  <c r="Q373"/>
  <c r="P373"/>
  <c r="N373"/>
  <c r="M373"/>
  <c r="K373"/>
  <c r="J373"/>
  <c r="H373"/>
  <c r="G373"/>
  <c r="X377"/>
  <c r="U377"/>
  <c r="R377"/>
  <c r="O377"/>
  <c r="L377"/>
  <c r="I377"/>
  <c r="X376"/>
  <c r="U376"/>
  <c r="R376"/>
  <c r="O376"/>
  <c r="L376"/>
  <c r="I376"/>
  <c r="W375"/>
  <c r="V375"/>
  <c r="T375"/>
  <c r="S375"/>
  <c r="Q375"/>
  <c r="P375"/>
  <c r="N375"/>
  <c r="M375"/>
  <c r="K375"/>
  <c r="J375"/>
  <c r="H375"/>
  <c r="G375"/>
  <c r="X372"/>
  <c r="U372"/>
  <c r="R372"/>
  <c r="O372"/>
  <c r="L372"/>
  <c r="I372"/>
  <c r="X371"/>
  <c r="U371"/>
  <c r="R371"/>
  <c r="O371"/>
  <c r="L371"/>
  <c r="I371"/>
  <c r="X370"/>
  <c r="U370"/>
  <c r="R370"/>
  <c r="O370"/>
  <c r="L370"/>
  <c r="I370"/>
  <c r="X369"/>
  <c r="U369"/>
  <c r="R369"/>
  <c r="O369"/>
  <c r="L369"/>
  <c r="I369"/>
  <c r="X368"/>
  <c r="U368"/>
  <c r="R368"/>
  <c r="O368"/>
  <c r="L368"/>
  <c r="I368"/>
  <c r="X367"/>
  <c r="U367"/>
  <c r="R367"/>
  <c r="O367"/>
  <c r="L367"/>
  <c r="I367"/>
  <c r="X366"/>
  <c r="U366"/>
  <c r="R366"/>
  <c r="O366"/>
  <c r="L366"/>
  <c r="I366"/>
  <c r="X365"/>
  <c r="U365"/>
  <c r="R365"/>
  <c r="O365"/>
  <c r="L365"/>
  <c r="I365"/>
  <c r="X364"/>
  <c r="U364"/>
  <c r="R364"/>
  <c r="O364"/>
  <c r="L364"/>
  <c r="I364"/>
  <c r="X363"/>
  <c r="U363"/>
  <c r="R363"/>
  <c r="O363"/>
  <c r="L363"/>
  <c r="I363"/>
  <c r="W362"/>
  <c r="V362"/>
  <c r="T362"/>
  <c r="S362"/>
  <c r="Q362"/>
  <c r="P362"/>
  <c r="N362"/>
  <c r="M362"/>
  <c r="K362"/>
  <c r="J362"/>
  <c r="H362"/>
  <c r="G362"/>
  <c r="X361"/>
  <c r="X360" s="1"/>
  <c r="U361"/>
  <c r="U360" s="1"/>
  <c r="R361"/>
  <c r="R360" s="1"/>
  <c r="O361"/>
  <c r="O360" s="1"/>
  <c r="L361"/>
  <c r="L360" s="1"/>
  <c r="I361"/>
  <c r="I360" s="1"/>
  <c r="W360"/>
  <c r="V360"/>
  <c r="T360"/>
  <c r="S360"/>
  <c r="Q360"/>
  <c r="P360"/>
  <c r="N360"/>
  <c r="M360"/>
  <c r="K360"/>
  <c r="J360"/>
  <c r="H360"/>
  <c r="G360"/>
  <c r="X359"/>
  <c r="U359"/>
  <c r="R359"/>
  <c r="O359"/>
  <c r="L359"/>
  <c r="I359"/>
  <c r="X358"/>
  <c r="U358"/>
  <c r="R358"/>
  <c r="O358"/>
  <c r="L358"/>
  <c r="I358"/>
  <c r="X357"/>
  <c r="U357"/>
  <c r="R357"/>
  <c r="O357"/>
  <c r="L357"/>
  <c r="I357"/>
  <c r="W356"/>
  <c r="V356"/>
  <c r="T356"/>
  <c r="S356"/>
  <c r="Q356"/>
  <c r="P356"/>
  <c r="N356"/>
  <c r="M356"/>
  <c r="K356"/>
  <c r="J356"/>
  <c r="H356"/>
  <c r="G356"/>
  <c r="X352"/>
  <c r="U352"/>
  <c r="R352"/>
  <c r="O352"/>
  <c r="L352"/>
  <c r="I352"/>
  <c r="X351"/>
  <c r="U351"/>
  <c r="R351"/>
  <c r="O351"/>
  <c r="L351"/>
  <c r="I351"/>
  <c r="W350"/>
  <c r="V350"/>
  <c r="T350"/>
  <c r="S350"/>
  <c r="Q350"/>
  <c r="P350"/>
  <c r="N350"/>
  <c r="M350"/>
  <c r="K350"/>
  <c r="J350"/>
  <c r="H350"/>
  <c r="G350"/>
  <c r="X349"/>
  <c r="U349"/>
  <c r="R349"/>
  <c r="O349"/>
  <c r="L349"/>
  <c r="I349"/>
  <c r="X348"/>
  <c r="U348"/>
  <c r="R348"/>
  <c r="O348"/>
  <c r="L348"/>
  <c r="I348"/>
  <c r="X347"/>
  <c r="U347"/>
  <c r="R347"/>
  <c r="O347"/>
  <c r="L347"/>
  <c r="I347"/>
  <c r="X346"/>
  <c r="U346"/>
  <c r="R346"/>
  <c r="O346"/>
  <c r="L346"/>
  <c r="I346"/>
  <c r="X345"/>
  <c r="U345"/>
  <c r="R345"/>
  <c r="O345"/>
  <c r="L345"/>
  <c r="I345"/>
  <c r="X344"/>
  <c r="U344"/>
  <c r="R344"/>
  <c r="O344"/>
  <c r="L344"/>
  <c r="I344"/>
  <c r="X343"/>
  <c r="U343"/>
  <c r="R343"/>
  <c r="O343"/>
  <c r="L343"/>
  <c r="I343"/>
  <c r="X342"/>
  <c r="U342"/>
  <c r="R342"/>
  <c r="O342"/>
  <c r="L342"/>
  <c r="I342"/>
  <c r="X341"/>
  <c r="U341"/>
  <c r="R341"/>
  <c r="O341"/>
  <c r="L341"/>
  <c r="I341"/>
  <c r="X340"/>
  <c r="U340"/>
  <c r="R340"/>
  <c r="O340"/>
  <c r="L340"/>
  <c r="I340"/>
  <c r="W339"/>
  <c r="V339"/>
  <c r="T339"/>
  <c r="S339"/>
  <c r="Q339"/>
  <c r="P339"/>
  <c r="N339"/>
  <c r="M339"/>
  <c r="K339"/>
  <c r="J339"/>
  <c r="H339"/>
  <c r="G339"/>
  <c r="X338"/>
  <c r="X337" s="1"/>
  <c r="U338"/>
  <c r="U337" s="1"/>
  <c r="R338"/>
  <c r="R337" s="1"/>
  <c r="O338"/>
  <c r="O337" s="1"/>
  <c r="L338"/>
  <c r="L337" s="1"/>
  <c r="I338"/>
  <c r="I337" s="1"/>
  <c r="W337"/>
  <c r="V337"/>
  <c r="T337"/>
  <c r="S337"/>
  <c r="Q337"/>
  <c r="P337"/>
  <c r="N337"/>
  <c r="M337"/>
  <c r="K337"/>
  <c r="J337"/>
  <c r="H337"/>
  <c r="G337"/>
  <c r="X336"/>
  <c r="U336"/>
  <c r="R336"/>
  <c r="O336"/>
  <c r="L336"/>
  <c r="I336"/>
  <c r="X335"/>
  <c r="U335"/>
  <c r="R335"/>
  <c r="O335"/>
  <c r="L335"/>
  <c r="I335"/>
  <c r="X334"/>
  <c r="U334"/>
  <c r="R334"/>
  <c r="O334"/>
  <c r="L334"/>
  <c r="I334"/>
  <c r="W333"/>
  <c r="V333"/>
  <c r="T333"/>
  <c r="S333"/>
  <c r="Q333"/>
  <c r="P333"/>
  <c r="N333"/>
  <c r="M333"/>
  <c r="K333"/>
  <c r="J333"/>
  <c r="H333"/>
  <c r="G333"/>
  <c r="X329"/>
  <c r="U329"/>
  <c r="R329"/>
  <c r="O329"/>
  <c r="L329"/>
  <c r="I329"/>
  <c r="X328"/>
  <c r="U328"/>
  <c r="R328"/>
  <c r="O328"/>
  <c r="L328"/>
  <c r="I328"/>
  <c r="W327"/>
  <c r="V327"/>
  <c r="T327"/>
  <c r="S327"/>
  <c r="Q327"/>
  <c r="P327"/>
  <c r="N327"/>
  <c r="M327"/>
  <c r="K327"/>
  <c r="J327"/>
  <c r="H327"/>
  <c r="G327"/>
  <c r="X326"/>
  <c r="U326"/>
  <c r="R326"/>
  <c r="O326"/>
  <c r="L326"/>
  <c r="I326"/>
  <c r="X325"/>
  <c r="U325"/>
  <c r="R325"/>
  <c r="O325"/>
  <c r="L325"/>
  <c r="I325"/>
  <c r="X324"/>
  <c r="U324"/>
  <c r="R324"/>
  <c r="O324"/>
  <c r="L324"/>
  <c r="I324"/>
  <c r="X323"/>
  <c r="U323"/>
  <c r="R323"/>
  <c r="O323"/>
  <c r="L323"/>
  <c r="I323"/>
  <c r="X322"/>
  <c r="U322"/>
  <c r="R322"/>
  <c r="O322"/>
  <c r="L322"/>
  <c r="I322"/>
  <c r="X321"/>
  <c r="U321"/>
  <c r="R321"/>
  <c r="O321"/>
  <c r="L321"/>
  <c r="I321"/>
  <c r="X320"/>
  <c r="U320"/>
  <c r="R320"/>
  <c r="O320"/>
  <c r="L320"/>
  <c r="I320"/>
  <c r="X319"/>
  <c r="U319"/>
  <c r="R319"/>
  <c r="O319"/>
  <c r="L319"/>
  <c r="I319"/>
  <c r="X318"/>
  <c r="U318"/>
  <c r="R318"/>
  <c r="O318"/>
  <c r="L318"/>
  <c r="I318"/>
  <c r="X317"/>
  <c r="U317"/>
  <c r="R317"/>
  <c r="O317"/>
  <c r="L317"/>
  <c r="I317"/>
  <c r="W316"/>
  <c r="V316"/>
  <c r="T316"/>
  <c r="S316"/>
  <c r="Q316"/>
  <c r="P316"/>
  <c r="N316"/>
  <c r="M316"/>
  <c r="K316"/>
  <c r="J316"/>
  <c r="H316"/>
  <c r="G316"/>
  <c r="X315"/>
  <c r="X314" s="1"/>
  <c r="U315"/>
  <c r="U314" s="1"/>
  <c r="R315"/>
  <c r="R314" s="1"/>
  <c r="O315"/>
  <c r="O314" s="1"/>
  <c r="L315"/>
  <c r="L314" s="1"/>
  <c r="I315"/>
  <c r="I314" s="1"/>
  <c r="W314"/>
  <c r="V314"/>
  <c r="T314"/>
  <c r="S314"/>
  <c r="Q314"/>
  <c r="P314"/>
  <c r="N314"/>
  <c r="M314"/>
  <c r="K314"/>
  <c r="J314"/>
  <c r="H314"/>
  <c r="G314"/>
  <c r="X313"/>
  <c r="U313"/>
  <c r="R313"/>
  <c r="O313"/>
  <c r="L313"/>
  <c r="I313"/>
  <c r="X312"/>
  <c r="U312"/>
  <c r="R312"/>
  <c r="O312"/>
  <c r="L312"/>
  <c r="I312"/>
  <c r="X311"/>
  <c r="U311"/>
  <c r="R311"/>
  <c r="O311"/>
  <c r="L311"/>
  <c r="I311"/>
  <c r="W310"/>
  <c r="V310"/>
  <c r="T310"/>
  <c r="S310"/>
  <c r="Q310"/>
  <c r="P310"/>
  <c r="N310"/>
  <c r="M310"/>
  <c r="K310"/>
  <c r="J310"/>
  <c r="H310"/>
  <c r="G310"/>
  <c r="X306"/>
  <c r="U306"/>
  <c r="R306"/>
  <c r="O306"/>
  <c r="L306"/>
  <c r="I306"/>
  <c r="X305"/>
  <c r="U305"/>
  <c r="R305"/>
  <c r="O305"/>
  <c r="L305"/>
  <c r="I305"/>
  <c r="W304"/>
  <c r="V304"/>
  <c r="T304"/>
  <c r="S304"/>
  <c r="Q304"/>
  <c r="P304"/>
  <c r="N304"/>
  <c r="M304"/>
  <c r="K304"/>
  <c r="J304"/>
  <c r="H304"/>
  <c r="G304"/>
  <c r="X303"/>
  <c r="U303"/>
  <c r="R303"/>
  <c r="O303"/>
  <c r="L303"/>
  <c r="I303"/>
  <c r="X302"/>
  <c r="U302"/>
  <c r="R302"/>
  <c r="O302"/>
  <c r="L302"/>
  <c r="I302"/>
  <c r="X301"/>
  <c r="U301"/>
  <c r="R301"/>
  <c r="O301"/>
  <c r="L301"/>
  <c r="I301"/>
  <c r="X300"/>
  <c r="U300"/>
  <c r="R300"/>
  <c r="O300"/>
  <c r="L300"/>
  <c r="I300"/>
  <c r="X299"/>
  <c r="U299"/>
  <c r="R299"/>
  <c r="O299"/>
  <c r="L299"/>
  <c r="I299"/>
  <c r="X298"/>
  <c r="U298"/>
  <c r="R298"/>
  <c r="O298"/>
  <c r="L298"/>
  <c r="I298"/>
  <c r="X297"/>
  <c r="U297"/>
  <c r="R297"/>
  <c r="O297"/>
  <c r="L297"/>
  <c r="I297"/>
  <c r="X296"/>
  <c r="U296"/>
  <c r="R296"/>
  <c r="O296"/>
  <c r="L296"/>
  <c r="I296"/>
  <c r="X295"/>
  <c r="U295"/>
  <c r="R295"/>
  <c r="O295"/>
  <c r="L295"/>
  <c r="I295"/>
  <c r="X294"/>
  <c r="U294"/>
  <c r="R294"/>
  <c r="O294"/>
  <c r="L294"/>
  <c r="I294"/>
  <c r="W293"/>
  <c r="V293"/>
  <c r="T293"/>
  <c r="S293"/>
  <c r="Q293"/>
  <c r="P293"/>
  <c r="N293"/>
  <c r="M293"/>
  <c r="K293"/>
  <c r="J293"/>
  <c r="H293"/>
  <c r="G293"/>
  <c r="X292"/>
  <c r="X291" s="1"/>
  <c r="U292"/>
  <c r="U291" s="1"/>
  <c r="R292"/>
  <c r="R291" s="1"/>
  <c r="O292"/>
  <c r="O291" s="1"/>
  <c r="L292"/>
  <c r="L291" s="1"/>
  <c r="I292"/>
  <c r="I291" s="1"/>
  <c r="W291"/>
  <c r="V291"/>
  <c r="T291"/>
  <c r="S291"/>
  <c r="Q291"/>
  <c r="P291"/>
  <c r="N291"/>
  <c r="M291"/>
  <c r="K291"/>
  <c r="J291"/>
  <c r="H291"/>
  <c r="G291"/>
  <c r="X290"/>
  <c r="U290"/>
  <c r="R290"/>
  <c r="O290"/>
  <c r="L290"/>
  <c r="I290"/>
  <c r="X289"/>
  <c r="U289"/>
  <c r="R289"/>
  <c r="O289"/>
  <c r="L289"/>
  <c r="I289"/>
  <c r="X288"/>
  <c r="U288"/>
  <c r="R288"/>
  <c r="O288"/>
  <c r="L288"/>
  <c r="I288"/>
  <c r="W287"/>
  <c r="V287"/>
  <c r="T287"/>
  <c r="S287"/>
  <c r="Q287"/>
  <c r="P287"/>
  <c r="N287"/>
  <c r="M287"/>
  <c r="K287"/>
  <c r="J287"/>
  <c r="H287"/>
  <c r="G287"/>
  <c r="X283"/>
  <c r="U283"/>
  <c r="R283"/>
  <c r="O283"/>
  <c r="L283"/>
  <c r="I283"/>
  <c r="X282"/>
  <c r="U282"/>
  <c r="R282"/>
  <c r="O282"/>
  <c r="L282"/>
  <c r="I282"/>
  <c r="W281"/>
  <c r="V281"/>
  <c r="T281"/>
  <c r="S281"/>
  <c r="Q281"/>
  <c r="P281"/>
  <c r="N281"/>
  <c r="M281"/>
  <c r="K281"/>
  <c r="J281"/>
  <c r="H281"/>
  <c r="G281"/>
  <c r="X280"/>
  <c r="U280"/>
  <c r="R280"/>
  <c r="O280"/>
  <c r="L280"/>
  <c r="I280"/>
  <c r="X279"/>
  <c r="U279"/>
  <c r="R279"/>
  <c r="O279"/>
  <c r="L279"/>
  <c r="I279"/>
  <c r="X278"/>
  <c r="U278"/>
  <c r="R278"/>
  <c r="O278"/>
  <c r="L278"/>
  <c r="I278"/>
  <c r="X277"/>
  <c r="U277"/>
  <c r="R277"/>
  <c r="O277"/>
  <c r="L277"/>
  <c r="I277"/>
  <c r="X276"/>
  <c r="U276"/>
  <c r="R276"/>
  <c r="O276"/>
  <c r="L276"/>
  <c r="I276"/>
  <c r="X275"/>
  <c r="U275"/>
  <c r="R275"/>
  <c r="O275"/>
  <c r="L275"/>
  <c r="I275"/>
  <c r="X274"/>
  <c r="U274"/>
  <c r="R274"/>
  <c r="O274"/>
  <c r="L274"/>
  <c r="I274"/>
  <c r="X273"/>
  <c r="U273"/>
  <c r="R273"/>
  <c r="O273"/>
  <c r="L273"/>
  <c r="I273"/>
  <c r="X272"/>
  <c r="U272"/>
  <c r="R272"/>
  <c r="O272"/>
  <c r="L272"/>
  <c r="I272"/>
  <c r="X271"/>
  <c r="U271"/>
  <c r="R271"/>
  <c r="O271"/>
  <c r="L271"/>
  <c r="I271"/>
  <c r="W270"/>
  <c r="V270"/>
  <c r="T270"/>
  <c r="S270"/>
  <c r="Q270"/>
  <c r="P270"/>
  <c r="N270"/>
  <c r="M270"/>
  <c r="K270"/>
  <c r="J270"/>
  <c r="H270"/>
  <c r="G270"/>
  <c r="X269"/>
  <c r="X268" s="1"/>
  <c r="U269"/>
  <c r="U268" s="1"/>
  <c r="R269"/>
  <c r="R268" s="1"/>
  <c r="O269"/>
  <c r="O268" s="1"/>
  <c r="L269"/>
  <c r="L268" s="1"/>
  <c r="I269"/>
  <c r="I268" s="1"/>
  <c r="W268"/>
  <c r="V268"/>
  <c r="T268"/>
  <c r="S268"/>
  <c r="Q268"/>
  <c r="P268"/>
  <c r="N268"/>
  <c r="M268"/>
  <c r="K268"/>
  <c r="J268"/>
  <c r="H268"/>
  <c r="G268"/>
  <c r="X267"/>
  <c r="U267"/>
  <c r="R267"/>
  <c r="O267"/>
  <c r="L267"/>
  <c r="I267"/>
  <c r="X266"/>
  <c r="U266"/>
  <c r="R266"/>
  <c r="O266"/>
  <c r="L266"/>
  <c r="I266"/>
  <c r="X265"/>
  <c r="U265"/>
  <c r="R265"/>
  <c r="O265"/>
  <c r="L265"/>
  <c r="I265"/>
  <c r="W264"/>
  <c r="V264"/>
  <c r="T264"/>
  <c r="S264"/>
  <c r="Q264"/>
  <c r="P264"/>
  <c r="N264"/>
  <c r="M264"/>
  <c r="K264"/>
  <c r="J264"/>
  <c r="H264"/>
  <c r="G264"/>
  <c r="X260"/>
  <c r="U260"/>
  <c r="R260"/>
  <c r="O260"/>
  <c r="L260"/>
  <c r="I260"/>
  <c r="X259"/>
  <c r="U259"/>
  <c r="R259"/>
  <c r="O259"/>
  <c r="L259"/>
  <c r="I259"/>
  <c r="W258"/>
  <c r="V258"/>
  <c r="T258"/>
  <c r="S258"/>
  <c r="Q258"/>
  <c r="P258"/>
  <c r="N258"/>
  <c r="M258"/>
  <c r="K258"/>
  <c r="J258"/>
  <c r="H258"/>
  <c r="G258"/>
  <c r="X257"/>
  <c r="U257"/>
  <c r="R257"/>
  <c r="O257"/>
  <c r="L257"/>
  <c r="I257"/>
  <c r="X256"/>
  <c r="U256"/>
  <c r="R256"/>
  <c r="O256"/>
  <c r="L256"/>
  <c r="I256"/>
  <c r="X255"/>
  <c r="U255"/>
  <c r="R255"/>
  <c r="O255"/>
  <c r="L255"/>
  <c r="I255"/>
  <c r="X254"/>
  <c r="U254"/>
  <c r="R254"/>
  <c r="O254"/>
  <c r="L254"/>
  <c r="I254"/>
  <c r="X253"/>
  <c r="U253"/>
  <c r="R253"/>
  <c r="O253"/>
  <c r="L253"/>
  <c r="I253"/>
  <c r="X252"/>
  <c r="U252"/>
  <c r="R252"/>
  <c r="O252"/>
  <c r="L252"/>
  <c r="I252"/>
  <c r="X251"/>
  <c r="U251"/>
  <c r="R251"/>
  <c r="O251"/>
  <c r="L251"/>
  <c r="I251"/>
  <c r="X250"/>
  <c r="U250"/>
  <c r="R250"/>
  <c r="O250"/>
  <c r="L250"/>
  <c r="I250"/>
  <c r="X249"/>
  <c r="U249"/>
  <c r="R249"/>
  <c r="O249"/>
  <c r="L249"/>
  <c r="I249"/>
  <c r="X248"/>
  <c r="U248"/>
  <c r="R248"/>
  <c r="O248"/>
  <c r="L248"/>
  <c r="I248"/>
  <c r="W247"/>
  <c r="V247"/>
  <c r="T247"/>
  <c r="S247"/>
  <c r="Q247"/>
  <c r="P247"/>
  <c r="N247"/>
  <c r="M247"/>
  <c r="K247"/>
  <c r="J247"/>
  <c r="H247"/>
  <c r="G247"/>
  <c r="X246"/>
  <c r="X245" s="1"/>
  <c r="U246"/>
  <c r="U245" s="1"/>
  <c r="R246"/>
  <c r="R245" s="1"/>
  <c r="O246"/>
  <c r="O245" s="1"/>
  <c r="L246"/>
  <c r="L245" s="1"/>
  <c r="I246"/>
  <c r="I245" s="1"/>
  <c r="W245"/>
  <c r="V245"/>
  <c r="T245"/>
  <c r="S245"/>
  <c r="Q245"/>
  <c r="P245"/>
  <c r="N245"/>
  <c r="M245"/>
  <c r="K245"/>
  <c r="J245"/>
  <c r="H245"/>
  <c r="G245"/>
  <c r="X244"/>
  <c r="U244"/>
  <c r="R244"/>
  <c r="O244"/>
  <c r="L244"/>
  <c r="I244"/>
  <c r="X243"/>
  <c r="U243"/>
  <c r="R243"/>
  <c r="O243"/>
  <c r="L243"/>
  <c r="I243"/>
  <c r="X242"/>
  <c r="U242"/>
  <c r="R242"/>
  <c r="O242"/>
  <c r="L242"/>
  <c r="I242"/>
  <c r="W241"/>
  <c r="V241"/>
  <c r="T241"/>
  <c r="S241"/>
  <c r="Q241"/>
  <c r="P241"/>
  <c r="N241"/>
  <c r="M241"/>
  <c r="K241"/>
  <c r="J241"/>
  <c r="H241"/>
  <c r="G241"/>
  <c r="X237"/>
  <c r="U237"/>
  <c r="R237"/>
  <c r="O237"/>
  <c r="L237"/>
  <c r="I237"/>
  <c r="X236"/>
  <c r="U236"/>
  <c r="R236"/>
  <c r="O236"/>
  <c r="L236"/>
  <c r="I236"/>
  <c r="W235"/>
  <c r="V235"/>
  <c r="T235"/>
  <c r="S235"/>
  <c r="Q235"/>
  <c r="P235"/>
  <c r="N235"/>
  <c r="M235"/>
  <c r="K235"/>
  <c r="J235"/>
  <c r="H235"/>
  <c r="G235"/>
  <c r="X234"/>
  <c r="U234"/>
  <c r="R234"/>
  <c r="O234"/>
  <c r="L234"/>
  <c r="I234"/>
  <c r="X233"/>
  <c r="U233"/>
  <c r="R233"/>
  <c r="O233"/>
  <c r="L233"/>
  <c r="I233"/>
  <c r="X232"/>
  <c r="U232"/>
  <c r="R232"/>
  <c r="O232"/>
  <c r="L232"/>
  <c r="I232"/>
  <c r="X231"/>
  <c r="U231"/>
  <c r="R231"/>
  <c r="O231"/>
  <c r="L231"/>
  <c r="I231"/>
  <c r="X230"/>
  <c r="U230"/>
  <c r="R230"/>
  <c r="O230"/>
  <c r="L230"/>
  <c r="I230"/>
  <c r="X229"/>
  <c r="U229"/>
  <c r="R229"/>
  <c r="O229"/>
  <c r="L229"/>
  <c r="I229"/>
  <c r="X228"/>
  <c r="U228"/>
  <c r="R228"/>
  <c r="O228"/>
  <c r="L228"/>
  <c r="I228"/>
  <c r="X227"/>
  <c r="U227"/>
  <c r="R227"/>
  <c r="O227"/>
  <c r="L227"/>
  <c r="I227"/>
  <c r="X226"/>
  <c r="U226"/>
  <c r="R226"/>
  <c r="O226"/>
  <c r="L226"/>
  <c r="I226"/>
  <c r="X225"/>
  <c r="U225"/>
  <c r="R225"/>
  <c r="O225"/>
  <c r="L225"/>
  <c r="I225"/>
  <c r="W224"/>
  <c r="V224"/>
  <c r="T224"/>
  <c r="S224"/>
  <c r="Q224"/>
  <c r="P224"/>
  <c r="N224"/>
  <c r="M224"/>
  <c r="K224"/>
  <c r="J224"/>
  <c r="H224"/>
  <c r="G224"/>
  <c r="X223"/>
  <c r="X222" s="1"/>
  <c r="U223"/>
  <c r="U222" s="1"/>
  <c r="R223"/>
  <c r="R222" s="1"/>
  <c r="O223"/>
  <c r="O222" s="1"/>
  <c r="L223"/>
  <c r="L222" s="1"/>
  <c r="I223"/>
  <c r="I222" s="1"/>
  <c r="W222"/>
  <c r="V222"/>
  <c r="T222"/>
  <c r="S222"/>
  <c r="Q222"/>
  <c r="P222"/>
  <c r="N222"/>
  <c r="M222"/>
  <c r="K222"/>
  <c r="J222"/>
  <c r="H222"/>
  <c r="G222"/>
  <c r="X221"/>
  <c r="U221"/>
  <c r="R221"/>
  <c r="O221"/>
  <c r="L221"/>
  <c r="I221"/>
  <c r="X220"/>
  <c r="U220"/>
  <c r="R220"/>
  <c r="O220"/>
  <c r="L220"/>
  <c r="I220"/>
  <c r="X219"/>
  <c r="U219"/>
  <c r="R219"/>
  <c r="O219"/>
  <c r="L219"/>
  <c r="I219"/>
  <c r="W218"/>
  <c r="V218"/>
  <c r="T218"/>
  <c r="S218"/>
  <c r="Q218"/>
  <c r="P218"/>
  <c r="N218"/>
  <c r="M218"/>
  <c r="K218"/>
  <c r="J218"/>
  <c r="H218"/>
  <c r="G218"/>
  <c r="X214"/>
  <c r="U214"/>
  <c r="R214"/>
  <c r="O214"/>
  <c r="L214"/>
  <c r="I214"/>
  <c r="X213"/>
  <c r="U213"/>
  <c r="R213"/>
  <c r="O213"/>
  <c r="L213"/>
  <c r="I213"/>
  <c r="W212"/>
  <c r="V212"/>
  <c r="T212"/>
  <c r="S212"/>
  <c r="Q212"/>
  <c r="P212"/>
  <c r="N212"/>
  <c r="M212"/>
  <c r="K212"/>
  <c r="J212"/>
  <c r="H212"/>
  <c r="G212"/>
  <c r="X211"/>
  <c r="U211"/>
  <c r="R211"/>
  <c r="O211"/>
  <c r="L211"/>
  <c r="I211"/>
  <c r="X210"/>
  <c r="U210"/>
  <c r="R210"/>
  <c r="O210"/>
  <c r="L210"/>
  <c r="I210"/>
  <c r="X209"/>
  <c r="U209"/>
  <c r="R209"/>
  <c r="O209"/>
  <c r="L209"/>
  <c r="I209"/>
  <c r="X208"/>
  <c r="U208"/>
  <c r="R208"/>
  <c r="O208"/>
  <c r="L208"/>
  <c r="I208"/>
  <c r="X207"/>
  <c r="U207"/>
  <c r="R207"/>
  <c r="O207"/>
  <c r="L207"/>
  <c r="I207"/>
  <c r="X206"/>
  <c r="U206"/>
  <c r="R206"/>
  <c r="O206"/>
  <c r="L206"/>
  <c r="I206"/>
  <c r="X205"/>
  <c r="U205"/>
  <c r="R205"/>
  <c r="O205"/>
  <c r="L205"/>
  <c r="I205"/>
  <c r="X204"/>
  <c r="U204"/>
  <c r="R204"/>
  <c r="O204"/>
  <c r="L204"/>
  <c r="I204"/>
  <c r="X203"/>
  <c r="U203"/>
  <c r="R203"/>
  <c r="O203"/>
  <c r="L203"/>
  <c r="I203"/>
  <c r="X202"/>
  <c r="U202"/>
  <c r="R202"/>
  <c r="O202"/>
  <c r="L202"/>
  <c r="I202"/>
  <c r="W201"/>
  <c r="V201"/>
  <c r="T201"/>
  <c r="S201"/>
  <c r="Q201"/>
  <c r="P201"/>
  <c r="N201"/>
  <c r="M201"/>
  <c r="K201"/>
  <c r="J201"/>
  <c r="H201"/>
  <c r="G201"/>
  <c r="X200"/>
  <c r="X199" s="1"/>
  <c r="U200"/>
  <c r="U199" s="1"/>
  <c r="R200"/>
  <c r="R199" s="1"/>
  <c r="O200"/>
  <c r="O199" s="1"/>
  <c r="L200"/>
  <c r="L199" s="1"/>
  <c r="I200"/>
  <c r="I199" s="1"/>
  <c r="W199"/>
  <c r="V199"/>
  <c r="T199"/>
  <c r="S199"/>
  <c r="Q199"/>
  <c r="P199"/>
  <c r="N199"/>
  <c r="M199"/>
  <c r="K199"/>
  <c r="J199"/>
  <c r="H199"/>
  <c r="G199"/>
  <c r="X198"/>
  <c r="U198"/>
  <c r="R198"/>
  <c r="O198"/>
  <c r="L198"/>
  <c r="I198"/>
  <c r="X197"/>
  <c r="U197"/>
  <c r="R197"/>
  <c r="O197"/>
  <c r="L197"/>
  <c r="I197"/>
  <c r="X196"/>
  <c r="U196"/>
  <c r="R196"/>
  <c r="O196"/>
  <c r="L196"/>
  <c r="I196"/>
  <c r="W195"/>
  <c r="V195"/>
  <c r="T195"/>
  <c r="S195"/>
  <c r="Q195"/>
  <c r="P195"/>
  <c r="N195"/>
  <c r="M195"/>
  <c r="K195"/>
  <c r="J195"/>
  <c r="H195"/>
  <c r="G195"/>
  <c r="X191"/>
  <c r="U191"/>
  <c r="R191"/>
  <c r="O191"/>
  <c r="L191"/>
  <c r="I191"/>
  <c r="X190"/>
  <c r="U190"/>
  <c r="R190"/>
  <c r="O190"/>
  <c r="L190"/>
  <c r="I190"/>
  <c r="W189"/>
  <c r="V189"/>
  <c r="T189"/>
  <c r="S189"/>
  <c r="Q189"/>
  <c r="P189"/>
  <c r="N189"/>
  <c r="M189"/>
  <c r="K189"/>
  <c r="J189"/>
  <c r="H189"/>
  <c r="G189"/>
  <c r="X188"/>
  <c r="U188"/>
  <c r="R188"/>
  <c r="O188"/>
  <c r="L188"/>
  <c r="I188"/>
  <c r="X187"/>
  <c r="U187"/>
  <c r="R187"/>
  <c r="O187"/>
  <c r="L187"/>
  <c r="I187"/>
  <c r="X186"/>
  <c r="U186"/>
  <c r="R186"/>
  <c r="O186"/>
  <c r="L186"/>
  <c r="I186"/>
  <c r="X185"/>
  <c r="U185"/>
  <c r="R185"/>
  <c r="O185"/>
  <c r="L185"/>
  <c r="I185"/>
  <c r="X184"/>
  <c r="U184"/>
  <c r="R184"/>
  <c r="O184"/>
  <c r="L184"/>
  <c r="I184"/>
  <c r="X183"/>
  <c r="U183"/>
  <c r="R183"/>
  <c r="O183"/>
  <c r="L183"/>
  <c r="I183"/>
  <c r="X182"/>
  <c r="U182"/>
  <c r="R182"/>
  <c r="O182"/>
  <c r="L182"/>
  <c r="I182"/>
  <c r="X181"/>
  <c r="U181"/>
  <c r="R181"/>
  <c r="O181"/>
  <c r="L181"/>
  <c r="I181"/>
  <c r="X180"/>
  <c r="U180"/>
  <c r="R180"/>
  <c r="O180"/>
  <c r="L180"/>
  <c r="I180"/>
  <c r="X179"/>
  <c r="U179"/>
  <c r="R179"/>
  <c r="O179"/>
  <c r="L179"/>
  <c r="I179"/>
  <c r="W178"/>
  <c r="V178"/>
  <c r="T178"/>
  <c r="S178"/>
  <c r="Q178"/>
  <c r="P178"/>
  <c r="N178"/>
  <c r="M178"/>
  <c r="K178"/>
  <c r="J178"/>
  <c r="H178"/>
  <c r="G178"/>
  <c r="X177"/>
  <c r="X176" s="1"/>
  <c r="U177"/>
  <c r="U176" s="1"/>
  <c r="R177"/>
  <c r="R176" s="1"/>
  <c r="O177"/>
  <c r="O176" s="1"/>
  <c r="L177"/>
  <c r="L176" s="1"/>
  <c r="I177"/>
  <c r="I176" s="1"/>
  <c r="W176"/>
  <c r="V176"/>
  <c r="T176"/>
  <c r="S176"/>
  <c r="Q176"/>
  <c r="P176"/>
  <c r="N176"/>
  <c r="M176"/>
  <c r="K176"/>
  <c r="J176"/>
  <c r="H176"/>
  <c r="G176"/>
  <c r="X175"/>
  <c r="U175"/>
  <c r="R175"/>
  <c r="O175"/>
  <c r="L175"/>
  <c r="I175"/>
  <c r="X174"/>
  <c r="U174"/>
  <c r="R174"/>
  <c r="O174"/>
  <c r="L174"/>
  <c r="I174"/>
  <c r="X173"/>
  <c r="U173"/>
  <c r="R173"/>
  <c r="O173"/>
  <c r="L173"/>
  <c r="I173"/>
  <c r="W172"/>
  <c r="V172"/>
  <c r="T172"/>
  <c r="S172"/>
  <c r="Q172"/>
  <c r="P172"/>
  <c r="N172"/>
  <c r="M172"/>
  <c r="K172"/>
  <c r="J172"/>
  <c r="H172"/>
  <c r="G172"/>
  <c r="X168"/>
  <c r="U168"/>
  <c r="R168"/>
  <c r="O168"/>
  <c r="L168"/>
  <c r="I168"/>
  <c r="X167"/>
  <c r="U167"/>
  <c r="R167"/>
  <c r="O167"/>
  <c r="L167"/>
  <c r="I167"/>
  <c r="W166"/>
  <c r="V166"/>
  <c r="T166"/>
  <c r="S166"/>
  <c r="Q166"/>
  <c r="P166"/>
  <c r="N166"/>
  <c r="M166"/>
  <c r="K166"/>
  <c r="J166"/>
  <c r="H166"/>
  <c r="G166"/>
  <c r="X165"/>
  <c r="U165"/>
  <c r="R165"/>
  <c r="O165"/>
  <c r="L165"/>
  <c r="I165"/>
  <c r="X164"/>
  <c r="U164"/>
  <c r="R164"/>
  <c r="O164"/>
  <c r="L164"/>
  <c r="I164"/>
  <c r="X163"/>
  <c r="U163"/>
  <c r="R163"/>
  <c r="O163"/>
  <c r="L163"/>
  <c r="I163"/>
  <c r="X162"/>
  <c r="U162"/>
  <c r="R162"/>
  <c r="O162"/>
  <c r="L162"/>
  <c r="I162"/>
  <c r="X161"/>
  <c r="U161"/>
  <c r="R161"/>
  <c r="O161"/>
  <c r="L161"/>
  <c r="I161"/>
  <c r="X160"/>
  <c r="U160"/>
  <c r="R160"/>
  <c r="O160"/>
  <c r="L160"/>
  <c r="I160"/>
  <c r="X159"/>
  <c r="U159"/>
  <c r="R159"/>
  <c r="O159"/>
  <c r="L159"/>
  <c r="I159"/>
  <c r="X158"/>
  <c r="U158"/>
  <c r="R158"/>
  <c r="O158"/>
  <c r="L158"/>
  <c r="I158"/>
  <c r="X157"/>
  <c r="U157"/>
  <c r="R157"/>
  <c r="O157"/>
  <c r="L157"/>
  <c r="I157"/>
  <c r="X156"/>
  <c r="U156"/>
  <c r="R156"/>
  <c r="O156"/>
  <c r="L156"/>
  <c r="I156"/>
  <c r="W155"/>
  <c r="V155"/>
  <c r="T155"/>
  <c r="S155"/>
  <c r="Q155"/>
  <c r="P155"/>
  <c r="N155"/>
  <c r="M155"/>
  <c r="K155"/>
  <c r="J155"/>
  <c r="H155"/>
  <c r="G155"/>
  <c r="X154"/>
  <c r="X153" s="1"/>
  <c r="U154"/>
  <c r="U153" s="1"/>
  <c r="R154"/>
  <c r="R153" s="1"/>
  <c r="O154"/>
  <c r="O153" s="1"/>
  <c r="L154"/>
  <c r="L153" s="1"/>
  <c r="I154"/>
  <c r="I153" s="1"/>
  <c r="W153"/>
  <c r="V153"/>
  <c r="T153"/>
  <c r="S153"/>
  <c r="Q153"/>
  <c r="P153"/>
  <c r="N153"/>
  <c r="M153"/>
  <c r="K153"/>
  <c r="J153"/>
  <c r="H153"/>
  <c r="G153"/>
  <c r="X152"/>
  <c r="U152"/>
  <c r="R152"/>
  <c r="O152"/>
  <c r="L152"/>
  <c r="I152"/>
  <c r="X151"/>
  <c r="U151"/>
  <c r="R151"/>
  <c r="O151"/>
  <c r="L151"/>
  <c r="X150"/>
  <c r="U150"/>
  <c r="R150"/>
  <c r="O150"/>
  <c r="L150"/>
  <c r="I150"/>
  <c r="W149"/>
  <c r="V149"/>
  <c r="T149"/>
  <c r="S149"/>
  <c r="Q149"/>
  <c r="P149"/>
  <c r="N149"/>
  <c r="M149"/>
  <c r="K149"/>
  <c r="J149"/>
  <c r="H149"/>
  <c r="G149"/>
  <c r="X145"/>
  <c r="U145"/>
  <c r="R145"/>
  <c r="O145"/>
  <c r="L145"/>
  <c r="I145"/>
  <c r="X144"/>
  <c r="U144"/>
  <c r="R144"/>
  <c r="O144"/>
  <c r="L144"/>
  <c r="I144"/>
  <c r="W143"/>
  <c r="V143"/>
  <c r="T143"/>
  <c r="S143"/>
  <c r="Q143"/>
  <c r="P143"/>
  <c r="N143"/>
  <c r="M143"/>
  <c r="K143"/>
  <c r="J143"/>
  <c r="H143"/>
  <c r="G143"/>
  <c r="X142"/>
  <c r="U142"/>
  <c r="R142"/>
  <c r="O142"/>
  <c r="L142"/>
  <c r="I142"/>
  <c r="X141"/>
  <c r="U141"/>
  <c r="R141"/>
  <c r="O141"/>
  <c r="L141"/>
  <c r="I141"/>
  <c r="X140"/>
  <c r="U140"/>
  <c r="R140"/>
  <c r="O140"/>
  <c r="L140"/>
  <c r="I140"/>
  <c r="X139"/>
  <c r="U139"/>
  <c r="R139"/>
  <c r="O139"/>
  <c r="L139"/>
  <c r="I139"/>
  <c r="X138"/>
  <c r="U138"/>
  <c r="R138"/>
  <c r="O138"/>
  <c r="L138"/>
  <c r="I138"/>
  <c r="X137"/>
  <c r="U137"/>
  <c r="R137"/>
  <c r="O137"/>
  <c r="L137"/>
  <c r="I137"/>
  <c r="X136"/>
  <c r="U136"/>
  <c r="R136"/>
  <c r="O136"/>
  <c r="L136"/>
  <c r="I136"/>
  <c r="X135"/>
  <c r="U135"/>
  <c r="R135"/>
  <c r="O135"/>
  <c r="L135"/>
  <c r="I135"/>
  <c r="X134"/>
  <c r="U134"/>
  <c r="R134"/>
  <c r="O134"/>
  <c r="L134"/>
  <c r="I134"/>
  <c r="X133"/>
  <c r="U133"/>
  <c r="R133"/>
  <c r="O133"/>
  <c r="L133"/>
  <c r="I133"/>
  <c r="W132"/>
  <c r="V132"/>
  <c r="T132"/>
  <c r="S132"/>
  <c r="Q132"/>
  <c r="P132"/>
  <c r="N132"/>
  <c r="M132"/>
  <c r="K132"/>
  <c r="J132"/>
  <c r="H132"/>
  <c r="G132"/>
  <c r="X131"/>
  <c r="X130" s="1"/>
  <c r="U131"/>
  <c r="U130" s="1"/>
  <c r="R131"/>
  <c r="R130" s="1"/>
  <c r="O131"/>
  <c r="O130" s="1"/>
  <c r="L131"/>
  <c r="L130" s="1"/>
  <c r="I131"/>
  <c r="I130" s="1"/>
  <c r="W130"/>
  <c r="V130"/>
  <c r="T130"/>
  <c r="S130"/>
  <c r="Q130"/>
  <c r="P130"/>
  <c r="N130"/>
  <c r="M130"/>
  <c r="K130"/>
  <c r="J130"/>
  <c r="H130"/>
  <c r="G130"/>
  <c r="X129"/>
  <c r="U129"/>
  <c r="R129"/>
  <c r="O129"/>
  <c r="L129"/>
  <c r="I129"/>
  <c r="X128"/>
  <c r="U128"/>
  <c r="R128"/>
  <c r="O128"/>
  <c r="L128"/>
  <c r="I128"/>
  <c r="X127"/>
  <c r="U127"/>
  <c r="R127"/>
  <c r="O127"/>
  <c r="L127"/>
  <c r="I127"/>
  <c r="W126"/>
  <c r="V126"/>
  <c r="T126"/>
  <c r="S126"/>
  <c r="Q126"/>
  <c r="P126"/>
  <c r="N126"/>
  <c r="M126"/>
  <c r="K126"/>
  <c r="J126"/>
  <c r="H126"/>
  <c r="G126"/>
  <c r="X119"/>
  <c r="X118" s="1"/>
  <c r="W118"/>
  <c r="V118"/>
  <c r="U119"/>
  <c r="U118" s="1"/>
  <c r="T118"/>
  <c r="S118"/>
  <c r="R119"/>
  <c r="R118" s="1"/>
  <c r="Q118"/>
  <c r="P118"/>
  <c r="O119"/>
  <c r="O118" s="1"/>
  <c r="N118"/>
  <c r="M118"/>
  <c r="K118"/>
  <c r="J118"/>
  <c r="H118"/>
  <c r="G118"/>
  <c r="L119"/>
  <c r="L118" s="1"/>
  <c r="I119"/>
  <c r="I118" s="1"/>
  <c r="X122"/>
  <c r="U122"/>
  <c r="R122"/>
  <c r="O122"/>
  <c r="L122"/>
  <c r="I122"/>
  <c r="X121"/>
  <c r="U121"/>
  <c r="R121"/>
  <c r="O121"/>
  <c r="L121"/>
  <c r="I121"/>
  <c r="W120"/>
  <c r="V120"/>
  <c r="T120"/>
  <c r="S120"/>
  <c r="Q120"/>
  <c r="P120"/>
  <c r="N120"/>
  <c r="M120"/>
  <c r="K120"/>
  <c r="J120"/>
  <c r="H120"/>
  <c r="G120"/>
  <c r="X117"/>
  <c r="U117"/>
  <c r="R117"/>
  <c r="O117"/>
  <c r="L117"/>
  <c r="I117"/>
  <c r="X116"/>
  <c r="U116"/>
  <c r="R116"/>
  <c r="O116"/>
  <c r="L116"/>
  <c r="I116"/>
  <c r="X115"/>
  <c r="U115"/>
  <c r="R115"/>
  <c r="O115"/>
  <c r="L115"/>
  <c r="I115"/>
  <c r="X114"/>
  <c r="U114"/>
  <c r="R114"/>
  <c r="O114"/>
  <c r="L114"/>
  <c r="I114"/>
  <c r="X113"/>
  <c r="U113"/>
  <c r="R113"/>
  <c r="O113"/>
  <c r="L113"/>
  <c r="I113"/>
  <c r="X112"/>
  <c r="U112"/>
  <c r="R112"/>
  <c r="O112"/>
  <c r="L112"/>
  <c r="I112"/>
  <c r="X111"/>
  <c r="U111"/>
  <c r="R111"/>
  <c r="O111"/>
  <c r="L111"/>
  <c r="I111"/>
  <c r="X110"/>
  <c r="U110"/>
  <c r="R110"/>
  <c r="O110"/>
  <c r="L110"/>
  <c r="I110"/>
  <c r="X109"/>
  <c r="U109"/>
  <c r="R109"/>
  <c r="O109"/>
  <c r="L109"/>
  <c r="I109"/>
  <c r="X108"/>
  <c r="U108"/>
  <c r="R108"/>
  <c r="O108"/>
  <c r="L108"/>
  <c r="I108"/>
  <c r="W107"/>
  <c r="V107"/>
  <c r="T107"/>
  <c r="S107"/>
  <c r="Q107"/>
  <c r="P107"/>
  <c r="N107"/>
  <c r="M107"/>
  <c r="K107"/>
  <c r="J107"/>
  <c r="H107"/>
  <c r="G107"/>
  <c r="X106"/>
  <c r="X105" s="1"/>
  <c r="U106"/>
  <c r="U105" s="1"/>
  <c r="R106"/>
  <c r="R105" s="1"/>
  <c r="O106"/>
  <c r="O105" s="1"/>
  <c r="L106"/>
  <c r="L105" s="1"/>
  <c r="I106"/>
  <c r="I105" s="1"/>
  <c r="W105"/>
  <c r="V105"/>
  <c r="T105"/>
  <c r="S105"/>
  <c r="Q105"/>
  <c r="P105"/>
  <c r="N105"/>
  <c r="M105"/>
  <c r="K105"/>
  <c r="J105"/>
  <c r="H105"/>
  <c r="G105"/>
  <c r="X104"/>
  <c r="U104"/>
  <c r="R104"/>
  <c r="O104"/>
  <c r="L104"/>
  <c r="I104"/>
  <c r="X103"/>
  <c r="U103"/>
  <c r="R103"/>
  <c r="O103"/>
  <c r="L103"/>
  <c r="I103"/>
  <c r="X102"/>
  <c r="U102"/>
  <c r="R102"/>
  <c r="O102"/>
  <c r="I102"/>
  <c r="W101"/>
  <c r="V101"/>
  <c r="T101"/>
  <c r="S101"/>
  <c r="Q101"/>
  <c r="P101"/>
  <c r="N101"/>
  <c r="M101"/>
  <c r="K101"/>
  <c r="J101"/>
  <c r="H101"/>
  <c r="G101"/>
  <c r="X96"/>
  <c r="X95"/>
  <c r="X93"/>
  <c r="X92" s="1"/>
  <c r="X91"/>
  <c r="X89"/>
  <c r="X88"/>
  <c r="X87"/>
  <c r="X86"/>
  <c r="X85"/>
  <c r="X84"/>
  <c r="X83"/>
  <c r="X82"/>
  <c r="X81"/>
  <c r="X79"/>
  <c r="X78"/>
  <c r="X77"/>
  <c r="X76"/>
  <c r="X75"/>
  <c r="X74"/>
  <c r="X73"/>
  <c r="X72"/>
  <c r="X71"/>
  <c r="X70"/>
  <c r="X69"/>
  <c r="X67"/>
  <c r="X66" s="1"/>
  <c r="X65"/>
  <c r="X64"/>
  <c r="X63"/>
  <c r="U96"/>
  <c r="U95"/>
  <c r="U93"/>
  <c r="U92" s="1"/>
  <c r="U91"/>
  <c r="U89"/>
  <c r="U88"/>
  <c r="U87"/>
  <c r="U86"/>
  <c r="U85"/>
  <c r="U84"/>
  <c r="U83"/>
  <c r="U82"/>
  <c r="U81"/>
  <c r="U79"/>
  <c r="U78"/>
  <c r="U77"/>
  <c r="U76"/>
  <c r="U75"/>
  <c r="U74"/>
  <c r="U73"/>
  <c r="U72"/>
  <c r="U71"/>
  <c r="U70"/>
  <c r="U69"/>
  <c r="U67"/>
  <c r="U66" s="1"/>
  <c r="U65"/>
  <c r="U64"/>
  <c r="U63"/>
  <c r="R96"/>
  <c r="R95"/>
  <c r="R93"/>
  <c r="R92" s="1"/>
  <c r="R91"/>
  <c r="R89"/>
  <c r="R88"/>
  <c r="R87"/>
  <c r="R86"/>
  <c r="R85"/>
  <c r="R84"/>
  <c r="R83"/>
  <c r="R82"/>
  <c r="R81"/>
  <c r="R79"/>
  <c r="R78"/>
  <c r="R77"/>
  <c r="R76"/>
  <c r="R75"/>
  <c r="R74"/>
  <c r="R73"/>
  <c r="R72"/>
  <c r="R71"/>
  <c r="R70"/>
  <c r="R69"/>
  <c r="R67"/>
  <c r="R66" s="1"/>
  <c r="R65"/>
  <c r="R64"/>
  <c r="R63"/>
  <c r="O96"/>
  <c r="O95"/>
  <c r="O93"/>
  <c r="O92" s="1"/>
  <c r="O91"/>
  <c r="O89"/>
  <c r="O88"/>
  <c r="O87"/>
  <c r="O86"/>
  <c r="O85"/>
  <c r="O84"/>
  <c r="O83"/>
  <c r="O82"/>
  <c r="O81"/>
  <c r="O79"/>
  <c r="O78"/>
  <c r="O77"/>
  <c r="O76"/>
  <c r="O75"/>
  <c r="O74"/>
  <c r="O73"/>
  <c r="O72"/>
  <c r="O71"/>
  <c r="O70"/>
  <c r="O69"/>
  <c r="O67"/>
  <c r="O66" s="1"/>
  <c r="O65"/>
  <c r="O64"/>
  <c r="O63"/>
  <c r="L96"/>
  <c r="L95"/>
  <c r="L93"/>
  <c r="L92" s="1"/>
  <c r="L91"/>
  <c r="L89"/>
  <c r="L88"/>
  <c r="L87"/>
  <c r="L86"/>
  <c r="L85"/>
  <c r="L84"/>
  <c r="L83"/>
  <c r="L82"/>
  <c r="L81"/>
  <c r="L79"/>
  <c r="L78"/>
  <c r="L77"/>
  <c r="L76"/>
  <c r="L75"/>
  <c r="L74"/>
  <c r="L73"/>
  <c r="L72"/>
  <c r="L71"/>
  <c r="L70"/>
  <c r="L69"/>
  <c r="L67"/>
  <c r="L66" s="1"/>
  <c r="L65"/>
  <c r="L64"/>
  <c r="L63"/>
  <c r="W92"/>
  <c r="V92"/>
  <c r="W80"/>
  <c r="V80"/>
  <c r="W68"/>
  <c r="V68"/>
  <c r="W66"/>
  <c r="V66"/>
  <c r="W62"/>
  <c r="V62"/>
  <c r="T92"/>
  <c r="S92"/>
  <c r="T80"/>
  <c r="S80"/>
  <c r="T68"/>
  <c r="S68"/>
  <c r="T66"/>
  <c r="S66"/>
  <c r="T62"/>
  <c r="S62"/>
  <c r="Q92"/>
  <c r="P92"/>
  <c r="Q80"/>
  <c r="P80"/>
  <c r="Q68"/>
  <c r="P68"/>
  <c r="Q66"/>
  <c r="P66"/>
  <c r="Q62"/>
  <c r="P62"/>
  <c r="N92"/>
  <c r="M92"/>
  <c r="N80"/>
  <c r="M80"/>
  <c r="N68"/>
  <c r="M68"/>
  <c r="N66"/>
  <c r="M66"/>
  <c r="N62"/>
  <c r="M62"/>
  <c r="K92"/>
  <c r="J92"/>
  <c r="K80"/>
  <c r="J80"/>
  <c r="K68"/>
  <c r="J68"/>
  <c r="K66"/>
  <c r="J66"/>
  <c r="K62"/>
  <c r="J62"/>
  <c r="H92"/>
  <c r="H80"/>
  <c r="H68"/>
  <c r="H66"/>
  <c r="H62"/>
  <c r="G80"/>
  <c r="I93"/>
  <c r="I92" s="1"/>
  <c r="G92"/>
  <c r="I91"/>
  <c r="I89"/>
  <c r="I88"/>
  <c r="I87"/>
  <c r="I86"/>
  <c r="I85"/>
  <c r="I84"/>
  <c r="I83"/>
  <c r="I82"/>
  <c r="I81"/>
  <c r="I78"/>
  <c r="I96"/>
  <c r="I95"/>
  <c r="I79"/>
  <c r="I77"/>
  <c r="I76"/>
  <c r="I75"/>
  <c r="I74"/>
  <c r="I73"/>
  <c r="I72"/>
  <c r="I71"/>
  <c r="I70"/>
  <c r="I69"/>
  <c r="G68"/>
  <c r="I67"/>
  <c r="I66" s="1"/>
  <c r="G66"/>
  <c r="I65"/>
  <c r="I64"/>
  <c r="I63"/>
  <c r="G62"/>
  <c r="X54"/>
  <c r="U54"/>
  <c r="R54"/>
  <c r="O54"/>
  <c r="L54"/>
  <c r="I54"/>
  <c r="X53"/>
  <c r="U53"/>
  <c r="R53"/>
  <c r="O53"/>
  <c r="L53"/>
  <c r="I53"/>
  <c r="W52"/>
  <c r="V52"/>
  <c r="T52"/>
  <c r="S52"/>
  <c r="Q52"/>
  <c r="P52"/>
  <c r="N52"/>
  <c r="M52"/>
  <c r="K52"/>
  <c r="J52"/>
  <c r="H52"/>
  <c r="G52"/>
  <c r="G53" i="3" s="1"/>
  <c r="X51" i="2"/>
  <c r="U51"/>
  <c r="R51"/>
  <c r="O51"/>
  <c r="L51"/>
  <c r="I51"/>
  <c r="X50"/>
  <c r="U50"/>
  <c r="R50"/>
  <c r="O50"/>
  <c r="L50"/>
  <c r="I50"/>
  <c r="X49"/>
  <c r="U49"/>
  <c r="R49"/>
  <c r="O49"/>
  <c r="L49"/>
  <c r="I49"/>
  <c r="X48"/>
  <c r="U48"/>
  <c r="R48"/>
  <c r="O48"/>
  <c r="L48"/>
  <c r="I48"/>
  <c r="X47"/>
  <c r="U47"/>
  <c r="R47"/>
  <c r="O47"/>
  <c r="L47"/>
  <c r="I47"/>
  <c r="X46"/>
  <c r="U46"/>
  <c r="R46"/>
  <c r="O46"/>
  <c r="L46"/>
  <c r="I46"/>
  <c r="X45"/>
  <c r="U45"/>
  <c r="R45"/>
  <c r="O45"/>
  <c r="L45"/>
  <c r="I45"/>
  <c r="X44"/>
  <c r="U44"/>
  <c r="R44"/>
  <c r="O44"/>
  <c r="L44"/>
  <c r="I44"/>
  <c r="X43"/>
  <c r="U43"/>
  <c r="R43"/>
  <c r="O43"/>
  <c r="L43"/>
  <c r="I43"/>
  <c r="X42"/>
  <c r="U42"/>
  <c r="R42"/>
  <c r="O42"/>
  <c r="L42"/>
  <c r="I42"/>
  <c r="W41"/>
  <c r="V41"/>
  <c r="T41"/>
  <c r="S41"/>
  <c r="Q41"/>
  <c r="P41"/>
  <c r="N41"/>
  <c r="M41"/>
  <c r="K41"/>
  <c r="J41"/>
  <c r="H41"/>
  <c r="G41"/>
  <c r="G42" i="3" s="1"/>
  <c r="X40" i="2"/>
  <c r="X39" s="1"/>
  <c r="U40"/>
  <c r="U39" s="1"/>
  <c r="R40"/>
  <c r="R39" s="1"/>
  <c r="O40"/>
  <c r="O39" s="1"/>
  <c r="L40"/>
  <c r="L39" s="1"/>
  <c r="I40"/>
  <c r="I39" s="1"/>
  <c r="W39"/>
  <c r="V39"/>
  <c r="T39"/>
  <c r="S39"/>
  <c r="Q39"/>
  <c r="P39"/>
  <c r="N39"/>
  <c r="M39"/>
  <c r="K39"/>
  <c r="J39"/>
  <c r="H39"/>
  <c r="G39"/>
  <c r="G40" i="3" s="1"/>
  <c r="X38" i="2"/>
  <c r="U38"/>
  <c r="R38"/>
  <c r="O38"/>
  <c r="L38"/>
  <c r="I38"/>
  <c r="X37"/>
  <c r="U37"/>
  <c r="R37"/>
  <c r="O37"/>
  <c r="L37"/>
  <c r="I37"/>
  <c r="X36"/>
  <c r="U36"/>
  <c r="R36"/>
  <c r="O36"/>
  <c r="L36"/>
  <c r="I36"/>
  <c r="W35"/>
  <c r="V35"/>
  <c r="T35"/>
  <c r="S35"/>
  <c r="Q35"/>
  <c r="P35"/>
  <c r="N35"/>
  <c r="M35"/>
  <c r="K35"/>
  <c r="J35"/>
  <c r="H35"/>
  <c r="G35"/>
  <c r="X31"/>
  <c r="X30"/>
  <c r="X28"/>
  <c r="X27"/>
  <c r="X26"/>
  <c r="X25"/>
  <c r="X24"/>
  <c r="X23"/>
  <c r="X22"/>
  <c r="X21"/>
  <c r="X20"/>
  <c r="X19"/>
  <c r="X17"/>
  <c r="X16" s="1"/>
  <c r="X15"/>
  <c r="X14"/>
  <c r="X13"/>
  <c r="U31"/>
  <c r="U30"/>
  <c r="U28"/>
  <c r="U27"/>
  <c r="U26"/>
  <c r="U25"/>
  <c r="U24"/>
  <c r="U23"/>
  <c r="U22"/>
  <c r="U21"/>
  <c r="U20"/>
  <c r="U19"/>
  <c r="U17"/>
  <c r="U16" s="1"/>
  <c r="U15"/>
  <c r="U14"/>
  <c r="U13"/>
  <c r="R31"/>
  <c r="R30"/>
  <c r="R28"/>
  <c r="R27"/>
  <c r="R26"/>
  <c r="R25"/>
  <c r="R24"/>
  <c r="R23"/>
  <c r="R22"/>
  <c r="R21"/>
  <c r="R20"/>
  <c r="R19"/>
  <c r="R17"/>
  <c r="R16" s="1"/>
  <c r="R15"/>
  <c r="R14"/>
  <c r="R13"/>
  <c r="O31"/>
  <c r="O30"/>
  <c r="O28"/>
  <c r="O27"/>
  <c r="O26"/>
  <c r="O25"/>
  <c r="O24"/>
  <c r="O23"/>
  <c r="O22"/>
  <c r="O21"/>
  <c r="O20"/>
  <c r="O19"/>
  <c r="O17"/>
  <c r="O16" s="1"/>
  <c r="O15"/>
  <c r="O14"/>
  <c r="O13"/>
  <c r="L31"/>
  <c r="L30"/>
  <c r="L28"/>
  <c r="L27"/>
  <c r="L26"/>
  <c r="L25"/>
  <c r="L24"/>
  <c r="L23"/>
  <c r="L22"/>
  <c r="L21"/>
  <c r="L20"/>
  <c r="L19"/>
  <c r="L17"/>
  <c r="L16" s="1"/>
  <c r="L15"/>
  <c r="L14"/>
  <c r="L13"/>
  <c r="I31"/>
  <c r="I30"/>
  <c r="I28"/>
  <c r="I27"/>
  <c r="I26"/>
  <c r="I25"/>
  <c r="I24"/>
  <c r="I23"/>
  <c r="I22"/>
  <c r="I21"/>
  <c r="I20"/>
  <c r="I19"/>
  <c r="I17"/>
  <c r="I16" s="1"/>
  <c r="I14"/>
  <c r="I15"/>
  <c r="I13"/>
  <c r="W29"/>
  <c r="V29"/>
  <c r="T29"/>
  <c r="S29"/>
  <c r="Q29"/>
  <c r="P29"/>
  <c r="N29"/>
  <c r="M29"/>
  <c r="K29"/>
  <c r="J29"/>
  <c r="H29"/>
  <c r="W18"/>
  <c r="V18"/>
  <c r="T18"/>
  <c r="S18"/>
  <c r="Q18"/>
  <c r="P18"/>
  <c r="N18"/>
  <c r="M18"/>
  <c r="K18"/>
  <c r="J18"/>
  <c r="H18"/>
  <c r="W16"/>
  <c r="V16"/>
  <c r="T16"/>
  <c r="S16"/>
  <c r="Q16"/>
  <c r="P16"/>
  <c r="N16"/>
  <c r="M16"/>
  <c r="K16"/>
  <c r="J16"/>
  <c r="H16"/>
  <c r="W12"/>
  <c r="V12"/>
  <c r="T12"/>
  <c r="S12"/>
  <c r="Q12"/>
  <c r="P12"/>
  <c r="N12"/>
  <c r="M12"/>
  <c r="K12"/>
  <c r="J12"/>
  <c r="H12"/>
  <c r="G29"/>
  <c r="G18"/>
  <c r="G16"/>
  <c r="G12"/>
  <c r="E3"/>
  <c r="U406" i="3" l="1"/>
  <c r="U95"/>
  <c r="I94" i="2"/>
  <c r="L94"/>
  <c r="O94"/>
  <c r="R94"/>
  <c r="U94"/>
  <c r="X94"/>
  <c r="U144" i="3"/>
  <c r="S933"/>
  <c r="T910"/>
  <c r="T864"/>
  <c r="U466"/>
  <c r="U884"/>
  <c r="T933"/>
  <c r="G416" i="2"/>
  <c r="S416"/>
  <c r="I436"/>
  <c r="U436"/>
  <c r="O465"/>
  <c r="O492"/>
  <c r="O521"/>
  <c r="H416"/>
  <c r="T416"/>
  <c r="R401"/>
  <c r="L436"/>
  <c r="R465"/>
  <c r="R492"/>
  <c r="R521"/>
  <c r="J416"/>
  <c r="P416"/>
  <c r="V416"/>
  <c r="I401"/>
  <c r="O436"/>
  <c r="I465"/>
  <c r="U465"/>
  <c r="I521"/>
  <c r="U521"/>
  <c r="Q416"/>
  <c r="L401"/>
  <c r="R436"/>
  <c r="L465"/>
  <c r="X465"/>
  <c r="X492"/>
  <c r="L521"/>
  <c r="X521"/>
  <c r="U861" i="3"/>
  <c r="U492" i="2"/>
  <c r="W717"/>
  <c r="Y717" s="1"/>
  <c r="L719"/>
  <c r="L717" s="1"/>
  <c r="X719"/>
  <c r="X717" s="1"/>
  <c r="X436"/>
  <c r="L492"/>
  <c r="X405"/>
  <c r="U405"/>
  <c r="R405"/>
  <c r="O405"/>
  <c r="L405"/>
  <c r="I405"/>
  <c r="N416"/>
  <c r="W416"/>
  <c r="O401"/>
  <c r="U401"/>
  <c r="G56" i="3"/>
  <c r="L864" i="4"/>
  <c r="L417"/>
  <c r="I285"/>
  <c r="I560"/>
  <c r="I417"/>
  <c r="I815"/>
  <c r="I473"/>
  <c r="L354"/>
  <c r="L308"/>
  <c r="I99"/>
  <c r="L99"/>
  <c r="I308"/>
  <c r="I583"/>
  <c r="U522" i="3"/>
  <c r="U493"/>
  <c r="U437"/>
  <c r="U402"/>
  <c r="U919"/>
  <c r="I417"/>
  <c r="T417"/>
  <c r="S417"/>
  <c r="R417"/>
  <c r="O417"/>
  <c r="L417"/>
  <c r="X401" i="2"/>
  <c r="K98"/>
  <c r="U913" i="3"/>
  <c r="U907"/>
  <c r="U81"/>
  <c r="O99"/>
  <c r="T99"/>
  <c r="S99"/>
  <c r="R99"/>
  <c r="I99"/>
  <c r="L99"/>
  <c r="T98" i="2"/>
  <c r="U764" i="3"/>
  <c r="T815"/>
  <c r="S910"/>
  <c r="U890"/>
  <c r="U818"/>
  <c r="U896"/>
  <c r="U838"/>
  <c r="U867"/>
  <c r="M416" i="2"/>
  <c r="I492"/>
  <c r="K416"/>
  <c r="N98"/>
  <c r="P98"/>
  <c r="Q98"/>
  <c r="W98"/>
  <c r="Y381"/>
  <c r="X80"/>
  <c r="I80"/>
  <c r="L80"/>
  <c r="O80"/>
  <c r="R80"/>
  <c r="U80"/>
  <c r="S98"/>
  <c r="M98"/>
  <c r="V98"/>
  <c r="J98"/>
  <c r="G98"/>
  <c r="H98"/>
  <c r="L815" i="4"/>
  <c r="I331"/>
  <c r="I56"/>
  <c r="L698"/>
  <c r="I170"/>
  <c r="I239"/>
  <c r="I124"/>
  <c r="I379"/>
  <c r="L216"/>
  <c r="L721"/>
  <c r="L910"/>
  <c r="I767"/>
  <c r="I262"/>
  <c r="L537"/>
  <c r="S864" i="3"/>
  <c r="S887"/>
  <c r="U789"/>
  <c r="T887"/>
  <c r="T841"/>
  <c r="U873"/>
  <c r="S841"/>
  <c r="T792"/>
  <c r="U844"/>
  <c r="U824"/>
  <c r="U850"/>
  <c r="U741"/>
  <c r="S767"/>
  <c r="U812"/>
  <c r="U532"/>
  <c r="U695"/>
  <c r="U747"/>
  <c r="U795"/>
  <c r="U776"/>
  <c r="S815"/>
  <c r="U801"/>
  <c r="U770"/>
  <c r="U469"/>
  <c r="S792"/>
  <c r="S744"/>
  <c r="T767"/>
  <c r="T721"/>
  <c r="U718"/>
  <c r="T744"/>
  <c r="S721"/>
  <c r="U498"/>
  <c r="U420"/>
  <c r="U730"/>
  <c r="U724"/>
  <c r="U753"/>
  <c r="U476"/>
  <c r="U707"/>
  <c r="T629"/>
  <c r="T698"/>
  <c r="U626"/>
  <c r="U701"/>
  <c r="U563"/>
  <c r="T652"/>
  <c r="U586"/>
  <c r="S698"/>
  <c r="S629"/>
  <c r="U684"/>
  <c r="U678"/>
  <c r="U672"/>
  <c r="U655"/>
  <c r="T583"/>
  <c r="T606"/>
  <c r="T537"/>
  <c r="U632"/>
  <c r="U603"/>
  <c r="S675"/>
  <c r="U649"/>
  <c r="T501"/>
  <c r="S583"/>
  <c r="U638"/>
  <c r="T675"/>
  <c r="U661"/>
  <c r="S606"/>
  <c r="U615"/>
  <c r="U609"/>
  <c r="S652"/>
  <c r="U592"/>
  <c r="U540"/>
  <c r="U546"/>
  <c r="S560"/>
  <c r="U569"/>
  <c r="T473"/>
  <c r="U504"/>
  <c r="S537"/>
  <c r="U510"/>
  <c r="U482"/>
  <c r="U442"/>
  <c r="S473"/>
  <c r="S445"/>
  <c r="S501"/>
  <c r="U259"/>
  <c r="T379"/>
  <c r="U448"/>
  <c r="U454"/>
  <c r="T331"/>
  <c r="U410"/>
  <c r="S379"/>
  <c r="U384"/>
  <c r="U363"/>
  <c r="T445"/>
  <c r="U426"/>
  <c r="U376"/>
  <c r="U390"/>
  <c r="U102"/>
  <c r="T285"/>
  <c r="U167"/>
  <c r="U196"/>
  <c r="U357"/>
  <c r="U334"/>
  <c r="U328"/>
  <c r="U282"/>
  <c r="S331"/>
  <c r="U311"/>
  <c r="U63"/>
  <c r="T354"/>
  <c r="U340"/>
  <c r="U351"/>
  <c r="T262"/>
  <c r="S354"/>
  <c r="U265"/>
  <c r="T239"/>
  <c r="U317"/>
  <c r="U213"/>
  <c r="U190"/>
  <c r="U288"/>
  <c r="U219"/>
  <c r="S285"/>
  <c r="T308"/>
  <c r="S308"/>
  <c r="U305"/>
  <c r="U294"/>
  <c r="S239"/>
  <c r="U236"/>
  <c r="U271"/>
  <c r="T33"/>
  <c r="U242"/>
  <c r="U248"/>
  <c r="S262"/>
  <c r="U225"/>
  <c r="S193"/>
  <c r="T56"/>
  <c r="U202"/>
  <c r="S216"/>
  <c r="U179"/>
  <c r="T216"/>
  <c r="U150"/>
  <c r="U173"/>
  <c r="T193"/>
  <c r="T124"/>
  <c r="T147"/>
  <c r="U127"/>
  <c r="U30"/>
  <c r="S170"/>
  <c r="U121"/>
  <c r="U156"/>
  <c r="T170"/>
  <c r="U133"/>
  <c r="S147"/>
  <c r="U108"/>
  <c r="S124"/>
  <c r="U42"/>
  <c r="U69"/>
  <c r="U36"/>
  <c r="S56"/>
  <c r="U13"/>
  <c r="S33"/>
  <c r="U19"/>
  <c r="O815"/>
  <c r="Y222" i="2"/>
  <c r="Y245"/>
  <c r="Y268"/>
  <c r="Y291"/>
  <c r="Y314"/>
  <c r="Y337"/>
  <c r="Y360"/>
  <c r="Y383"/>
  <c r="Y389"/>
  <c r="Y405"/>
  <c r="Y412"/>
  <c r="Y419"/>
  <c r="Y425"/>
  <c r="Y436"/>
  <c r="Y439"/>
  <c r="Y451"/>
  <c r="Y479"/>
  <c r="Y509"/>
  <c r="Y529"/>
  <c r="Y539"/>
  <c r="Y545"/>
  <c r="Y556"/>
  <c r="Y562"/>
  <c r="Y568"/>
  <c r="Y579"/>
  <c r="Y585"/>
  <c r="Y591"/>
  <c r="Y602"/>
  <c r="Y608"/>
  <c r="Y614"/>
  <c r="Y625"/>
  <c r="Y631"/>
  <c r="Y637"/>
  <c r="Y648"/>
  <c r="Y654"/>
  <c r="Y660"/>
  <c r="Y671"/>
  <c r="Y677"/>
  <c r="Y683"/>
  <c r="Y694"/>
  <c r="Y700"/>
  <c r="Y706"/>
  <c r="Y723"/>
  <c r="Y729"/>
  <c r="Y740"/>
  <c r="Y746"/>
  <c r="Y752"/>
  <c r="Y763"/>
  <c r="Y769"/>
  <c r="Y775"/>
  <c r="Y788"/>
  <c r="Y794"/>
  <c r="Y837"/>
  <c r="Y843"/>
  <c r="Y849"/>
  <c r="Y860"/>
  <c r="Y866"/>
  <c r="Y872"/>
  <c r="Y883"/>
  <c r="Y889"/>
  <c r="Y895"/>
  <c r="Y906"/>
  <c r="Y912"/>
  <c r="Y918"/>
  <c r="Y929"/>
  <c r="Y101"/>
  <c r="Y107"/>
  <c r="Y120"/>
  <c r="Y130"/>
  <c r="Y153"/>
  <c r="Y176"/>
  <c r="Y199"/>
  <c r="Y66"/>
  <c r="Y80"/>
  <c r="Y94"/>
  <c r="Y62"/>
  <c r="Y68"/>
  <c r="Y92"/>
  <c r="Y118"/>
  <c r="Y800"/>
  <c r="Y811"/>
  <c r="Y817"/>
  <c r="Y823"/>
  <c r="Y105"/>
  <c r="Y126"/>
  <c r="Y132"/>
  <c r="Y143"/>
  <c r="Y149"/>
  <c r="Y155"/>
  <c r="Y166"/>
  <c r="Y172"/>
  <c r="Y178"/>
  <c r="Y189"/>
  <c r="Y195"/>
  <c r="Y201"/>
  <c r="Y212"/>
  <c r="Y218"/>
  <c r="Y224"/>
  <c r="Y235"/>
  <c r="Y241"/>
  <c r="Y247"/>
  <c r="Y258"/>
  <c r="Y264"/>
  <c r="Y270"/>
  <c r="Y281"/>
  <c r="Y287"/>
  <c r="Y293"/>
  <c r="Y304"/>
  <c r="Y310"/>
  <c r="Y316"/>
  <c r="Y327"/>
  <c r="Y333"/>
  <c r="Y339"/>
  <c r="Y350"/>
  <c r="Y356"/>
  <c r="Y362"/>
  <c r="Y375"/>
  <c r="Y373"/>
  <c r="Y387"/>
  <c r="Y401"/>
  <c r="Y409"/>
  <c r="Y423"/>
  <c r="Y441"/>
  <c r="Y447"/>
  <c r="Y453"/>
  <c r="Y465"/>
  <c r="Y468"/>
  <c r="Y475"/>
  <c r="Y481"/>
  <c r="Y492"/>
  <c r="Y497"/>
  <c r="Y503"/>
  <c r="Y507"/>
  <c r="Y521"/>
  <c r="Y531"/>
  <c r="Y534"/>
  <c r="Y543"/>
  <c r="Y566"/>
  <c r="Y589"/>
  <c r="Y612"/>
  <c r="Y635"/>
  <c r="Y658"/>
  <c r="Y681"/>
  <c r="Y704"/>
  <c r="Y727"/>
  <c r="Y750"/>
  <c r="Y773"/>
  <c r="Y786"/>
  <c r="Y834"/>
  <c r="Y847"/>
  <c r="Y870"/>
  <c r="Y893"/>
  <c r="Y916"/>
  <c r="Y798"/>
  <c r="Y821"/>
  <c r="Y39"/>
  <c r="Y35"/>
  <c r="Y41"/>
  <c r="Y52"/>
  <c r="Y16"/>
  <c r="Y29"/>
  <c r="Y18"/>
  <c r="Y12"/>
  <c r="L262" i="4"/>
  <c r="I933"/>
  <c r="I721"/>
  <c r="L675"/>
  <c r="I193"/>
  <c r="I744"/>
  <c r="I445"/>
  <c r="I629"/>
  <c r="I501"/>
  <c r="L285"/>
  <c r="L606"/>
  <c r="L379"/>
  <c r="L501"/>
  <c r="L124"/>
  <c r="L560"/>
  <c r="I841"/>
  <c r="I606"/>
  <c r="I354"/>
  <c r="L170"/>
  <c r="L792"/>
  <c r="I147"/>
  <c r="L767"/>
  <c r="L744"/>
  <c r="L473"/>
  <c r="L887"/>
  <c r="L652"/>
  <c r="L583"/>
  <c r="I537"/>
  <c r="L445"/>
  <c r="L193"/>
  <c r="L147"/>
  <c r="L56"/>
  <c r="I33"/>
  <c r="L239"/>
  <c r="I887"/>
  <c r="I910"/>
  <c r="I698"/>
  <c r="L331"/>
  <c r="I792"/>
  <c r="L33"/>
  <c r="I864"/>
  <c r="L841"/>
  <c r="L933"/>
  <c r="I216"/>
  <c r="I652"/>
  <c r="I675"/>
  <c r="L629"/>
  <c r="I193" i="3"/>
  <c r="O675"/>
  <c r="I910"/>
  <c r="L354"/>
  <c r="R933"/>
  <c r="R379"/>
  <c r="L193"/>
  <c r="L792"/>
  <c r="L501"/>
  <c r="I239"/>
  <c r="R537"/>
  <c r="R887"/>
  <c r="R124"/>
  <c r="I501"/>
  <c r="R239"/>
  <c r="L147"/>
  <c r="R193"/>
  <c r="I675"/>
  <c r="O308"/>
  <c r="R331"/>
  <c r="L308"/>
  <c r="L124"/>
  <c r="O124"/>
  <c r="O698"/>
  <c r="R675"/>
  <c r="R841"/>
  <c r="L652"/>
  <c r="L933"/>
  <c r="L721"/>
  <c r="R354"/>
  <c r="L473"/>
  <c r="O792"/>
  <c r="L841"/>
  <c r="L560"/>
  <c r="L216"/>
  <c r="O560"/>
  <c r="O56"/>
  <c r="O147"/>
  <c r="I124"/>
  <c r="I285"/>
  <c r="R216"/>
  <c r="O629"/>
  <c r="O33"/>
  <c r="R285"/>
  <c r="L629"/>
  <c r="R721"/>
  <c r="I767"/>
  <c r="L675"/>
  <c r="I629"/>
  <c r="L864"/>
  <c r="L887"/>
  <c r="O216"/>
  <c r="L910"/>
  <c r="L815"/>
  <c r="I792"/>
  <c r="L285"/>
  <c r="L56"/>
  <c r="X637" i="2"/>
  <c r="R637"/>
  <c r="X906"/>
  <c r="X497"/>
  <c r="L503"/>
  <c r="R906"/>
  <c r="X545"/>
  <c r="X752"/>
  <c r="L769"/>
  <c r="L872"/>
  <c r="X872"/>
  <c r="X883"/>
  <c r="X889"/>
  <c r="O235"/>
  <c r="O769"/>
  <c r="X775"/>
  <c r="L918"/>
  <c r="U752"/>
  <c r="R545"/>
  <c r="R815" i="3"/>
  <c r="O910"/>
  <c r="I698"/>
  <c r="R744"/>
  <c r="O170"/>
  <c r="I744"/>
  <c r="L379"/>
  <c r="I815"/>
  <c r="O354"/>
  <c r="L606"/>
  <c r="O744"/>
  <c r="I864"/>
  <c r="O501"/>
  <c r="I721"/>
  <c r="L445"/>
  <c r="L767"/>
  <c r="L744"/>
  <c r="O767"/>
  <c r="O864"/>
  <c r="R629"/>
  <c r="I583"/>
  <c r="I652"/>
  <c r="O537"/>
  <c r="R910"/>
  <c r="I560"/>
  <c r="R473"/>
  <c r="L583"/>
  <c r="R170"/>
  <c r="I33"/>
  <c r="O193"/>
  <c r="R56"/>
  <c r="L33"/>
  <c r="I56"/>
  <c r="R767"/>
  <c r="L698"/>
  <c r="O933"/>
  <c r="O841"/>
  <c r="R501"/>
  <c r="R308"/>
  <c r="O262"/>
  <c r="I308"/>
  <c r="I887"/>
  <c r="R606"/>
  <c r="O379"/>
  <c r="L262"/>
  <c r="L239"/>
  <c r="R560"/>
  <c r="I537"/>
  <c r="I147"/>
  <c r="R792"/>
  <c r="O721"/>
  <c r="O331"/>
  <c r="R262"/>
  <c r="L170"/>
  <c r="R147"/>
  <c r="R33"/>
  <c r="R864"/>
  <c r="I841"/>
  <c r="O606"/>
  <c r="L331"/>
  <c r="L537"/>
  <c r="I379"/>
  <c r="I445"/>
  <c r="O887"/>
  <c r="O652"/>
  <c r="R583"/>
  <c r="I331"/>
  <c r="O473"/>
  <c r="I933"/>
  <c r="R698"/>
  <c r="R652"/>
  <c r="R445"/>
  <c r="O239"/>
  <c r="R775" i="2"/>
  <c r="X327"/>
  <c r="I585"/>
  <c r="U585"/>
  <c r="X591"/>
  <c r="L602"/>
  <c r="X602"/>
  <c r="L608"/>
  <c r="X614"/>
  <c r="L625"/>
  <c r="L631"/>
  <c r="X631"/>
  <c r="R752"/>
  <c r="L794"/>
  <c r="I354" i="3"/>
  <c r="O285"/>
  <c r="I170"/>
  <c r="I262"/>
  <c r="I606"/>
  <c r="I216"/>
  <c r="I473"/>
  <c r="O445"/>
  <c r="O583"/>
  <c r="R568" i="2"/>
  <c r="X579"/>
  <c r="X585"/>
  <c r="X660"/>
  <c r="X700"/>
  <c r="X706"/>
  <c r="X723"/>
  <c r="X729"/>
  <c r="L740"/>
  <c r="X740"/>
  <c r="L746"/>
  <c r="X746"/>
  <c r="X843"/>
  <c r="L849"/>
  <c r="X849"/>
  <c r="L860"/>
  <c r="X860"/>
  <c r="X866"/>
  <c r="U545"/>
  <c r="O468"/>
  <c r="O497"/>
  <c r="I539"/>
  <c r="R660"/>
  <c r="U700"/>
  <c r="I752"/>
  <c r="I788"/>
  <c r="U788"/>
  <c r="R794"/>
  <c r="O811"/>
  <c r="I918"/>
  <c r="U918"/>
  <c r="R453"/>
  <c r="R468"/>
  <c r="X562"/>
  <c r="I591"/>
  <c r="U637"/>
  <c r="O648"/>
  <c r="R700"/>
  <c r="R889"/>
  <c r="X918"/>
  <c r="L929"/>
  <c r="X929"/>
  <c r="R694"/>
  <c r="R258"/>
  <c r="X509"/>
  <c r="X539"/>
  <c r="I545"/>
  <c r="R562"/>
  <c r="I568"/>
  <c r="U568"/>
  <c r="R579"/>
  <c r="U614"/>
  <c r="O625"/>
  <c r="O671"/>
  <c r="O694"/>
  <c r="I700"/>
  <c r="R706"/>
  <c r="O843"/>
  <c r="O849"/>
  <c r="U889"/>
  <c r="X895"/>
  <c r="I912"/>
  <c r="U912"/>
  <c r="O304"/>
  <c r="R327"/>
  <c r="X503"/>
  <c r="X531"/>
  <c r="L556"/>
  <c r="X556"/>
  <c r="L568"/>
  <c r="X568"/>
  <c r="X608"/>
  <c r="R614"/>
  <c r="I637"/>
  <c r="I654"/>
  <c r="U654"/>
  <c r="R717"/>
  <c r="R729"/>
  <c r="L788"/>
  <c r="X788"/>
  <c r="I794"/>
  <c r="U794"/>
  <c r="R800"/>
  <c r="L837"/>
  <c r="X837"/>
  <c r="R843"/>
  <c r="O883"/>
  <c r="I889"/>
  <c r="X912"/>
  <c r="R497"/>
  <c r="O531"/>
  <c r="R539"/>
  <c r="O556"/>
  <c r="L579"/>
  <c r="R585"/>
  <c r="R591"/>
  <c r="I614"/>
  <c r="L654"/>
  <c r="X654"/>
  <c r="L671"/>
  <c r="X671"/>
  <c r="X677"/>
  <c r="L683"/>
  <c r="X683"/>
  <c r="I723"/>
  <c r="U723"/>
  <c r="I729"/>
  <c r="U729"/>
  <c r="X769"/>
  <c r="O775"/>
  <c r="X794"/>
  <c r="I800"/>
  <c r="U800"/>
  <c r="I817"/>
  <c r="U817"/>
  <c r="L823"/>
  <c r="X823"/>
  <c r="O837"/>
  <c r="R866"/>
  <c r="R883"/>
  <c r="R895"/>
  <c r="R918"/>
  <c r="J500"/>
  <c r="P500"/>
  <c r="V500"/>
  <c r="U591"/>
  <c r="M582"/>
  <c r="H651"/>
  <c r="S651"/>
  <c r="G743"/>
  <c r="H766"/>
  <c r="P932"/>
  <c r="V932"/>
  <c r="M605"/>
  <c r="S605"/>
  <c r="W605"/>
  <c r="P791"/>
  <c r="G814"/>
  <c r="M840"/>
  <c r="G863"/>
  <c r="W886"/>
  <c r="N559"/>
  <c r="Q559"/>
  <c r="W559"/>
  <c r="J582"/>
  <c r="S582"/>
  <c r="W628"/>
  <c r="Q674"/>
  <c r="K932"/>
  <c r="K261"/>
  <c r="R441"/>
  <c r="I475"/>
  <c r="U475"/>
  <c r="L497"/>
  <c r="O602"/>
  <c r="L614"/>
  <c r="R625"/>
  <c r="U631"/>
  <c r="I660"/>
  <c r="U660"/>
  <c r="U706"/>
  <c r="L729"/>
  <c r="R740"/>
  <c r="L752"/>
  <c r="I769"/>
  <c r="U769"/>
  <c r="I775"/>
  <c r="U775"/>
  <c r="O788"/>
  <c r="I837"/>
  <c r="U837"/>
  <c r="R860"/>
  <c r="I866"/>
  <c r="U866"/>
  <c r="U872"/>
  <c r="L883"/>
  <c r="U895"/>
  <c r="L906"/>
  <c r="R929"/>
  <c r="I235"/>
  <c r="U235"/>
  <c r="S472"/>
  <c r="J559"/>
  <c r="S559"/>
  <c r="L539"/>
  <c r="O545"/>
  <c r="N582"/>
  <c r="W582"/>
  <c r="I562"/>
  <c r="U562"/>
  <c r="N605"/>
  <c r="L585"/>
  <c r="L591"/>
  <c r="H628"/>
  <c r="U608"/>
  <c r="W651"/>
  <c r="L637"/>
  <c r="L660"/>
  <c r="G697"/>
  <c r="I677"/>
  <c r="U677"/>
  <c r="G720"/>
  <c r="N720"/>
  <c r="T720"/>
  <c r="L700"/>
  <c r="L706"/>
  <c r="J743"/>
  <c r="O723"/>
  <c r="O729"/>
  <c r="U746"/>
  <c r="O752"/>
  <c r="L775"/>
  <c r="O794"/>
  <c r="L817"/>
  <c r="I823"/>
  <c r="U823"/>
  <c r="N863"/>
  <c r="S863"/>
  <c r="I849"/>
  <c r="U860"/>
  <c r="M886"/>
  <c r="S886"/>
  <c r="R872"/>
  <c r="G909"/>
  <c r="J909"/>
  <c r="L895"/>
  <c r="J932"/>
  <c r="O918"/>
  <c r="I531"/>
  <c r="T582"/>
  <c r="L562"/>
  <c r="J605"/>
  <c r="P605"/>
  <c r="O591"/>
  <c r="R608"/>
  <c r="R631"/>
  <c r="V697"/>
  <c r="J720"/>
  <c r="P743"/>
  <c r="J863"/>
  <c r="N886"/>
  <c r="G932"/>
  <c r="L52"/>
  <c r="O350"/>
  <c r="M500"/>
  <c r="S500"/>
  <c r="O503"/>
  <c r="R531"/>
  <c r="L531"/>
  <c r="L545"/>
  <c r="R556"/>
  <c r="O579"/>
  <c r="K605"/>
  <c r="V605"/>
  <c r="R602"/>
  <c r="P628"/>
  <c r="I608"/>
  <c r="O608"/>
  <c r="I631"/>
  <c r="O631"/>
  <c r="K697"/>
  <c r="Q697"/>
  <c r="K743"/>
  <c r="V743"/>
  <c r="G766"/>
  <c r="W766"/>
  <c r="Q814"/>
  <c r="N909"/>
  <c r="T909"/>
  <c r="R235"/>
  <c r="R375"/>
  <c r="H559"/>
  <c r="U539"/>
  <c r="K582"/>
  <c r="V582"/>
  <c r="O568"/>
  <c r="G628"/>
  <c r="G651"/>
  <c r="S766"/>
  <c r="V674"/>
  <c r="I671"/>
  <c r="U671"/>
  <c r="N697"/>
  <c r="T697"/>
  <c r="R677"/>
  <c r="L677"/>
  <c r="I683"/>
  <c r="U683"/>
  <c r="K720"/>
  <c r="V720"/>
  <c r="I706"/>
  <c r="O706"/>
  <c r="M743"/>
  <c r="S743"/>
  <c r="W743"/>
  <c r="R746"/>
  <c r="L763"/>
  <c r="X763"/>
  <c r="R763"/>
  <c r="H791"/>
  <c r="M791"/>
  <c r="S791"/>
  <c r="R769"/>
  <c r="J814"/>
  <c r="N814"/>
  <c r="S814"/>
  <c r="W814"/>
  <c r="L800"/>
  <c r="X800"/>
  <c r="X817"/>
  <c r="R823"/>
  <c r="R837"/>
  <c r="K863"/>
  <c r="J886"/>
  <c r="P886"/>
  <c r="K909"/>
  <c r="V909"/>
  <c r="I895"/>
  <c r="O895"/>
  <c r="M932"/>
  <c r="S932"/>
  <c r="W932"/>
  <c r="O929"/>
  <c r="L648"/>
  <c r="X648"/>
  <c r="R648"/>
  <c r="H674"/>
  <c r="M674"/>
  <c r="R671"/>
  <c r="J697"/>
  <c r="R683"/>
  <c r="L694"/>
  <c r="X694"/>
  <c r="M720"/>
  <c r="S720"/>
  <c r="O717"/>
  <c r="N743"/>
  <c r="R723"/>
  <c r="L723"/>
  <c r="P766"/>
  <c r="I746"/>
  <c r="O746"/>
  <c r="O763"/>
  <c r="I763"/>
  <c r="U763"/>
  <c r="J791"/>
  <c r="R788"/>
  <c r="K814"/>
  <c r="P814"/>
  <c r="T814"/>
  <c r="L811"/>
  <c r="X811"/>
  <c r="H840"/>
  <c r="Q840"/>
  <c r="V840"/>
  <c r="W863"/>
  <c r="I843"/>
  <c r="I860"/>
  <c r="O860"/>
  <c r="G886"/>
  <c r="K886"/>
  <c r="V886"/>
  <c r="L866"/>
  <c r="I872"/>
  <c r="O872"/>
  <c r="M909"/>
  <c r="S909"/>
  <c r="W909"/>
  <c r="N932"/>
  <c r="R912"/>
  <c r="L912"/>
  <c r="X189"/>
  <c r="X195"/>
  <c r="W472"/>
  <c r="T536"/>
  <c r="R503"/>
  <c r="G559"/>
  <c r="K559"/>
  <c r="P559"/>
  <c r="T559"/>
  <c r="G582"/>
  <c r="P582"/>
  <c r="G605"/>
  <c r="K628"/>
  <c r="K651"/>
  <c r="P651"/>
  <c r="P720"/>
  <c r="Q791"/>
  <c r="W791"/>
  <c r="H814"/>
  <c r="R811"/>
  <c r="T886"/>
  <c r="P909"/>
  <c r="O166"/>
  <c r="J192"/>
  <c r="O327"/>
  <c r="H500"/>
  <c r="N500"/>
  <c r="T500"/>
  <c r="L475"/>
  <c r="X475"/>
  <c r="K500"/>
  <c r="W500"/>
  <c r="P536"/>
  <c r="V536"/>
  <c r="O509"/>
  <c r="I509"/>
  <c r="O539"/>
  <c r="H582"/>
  <c r="O740"/>
  <c r="L843"/>
  <c r="R849"/>
  <c r="L889"/>
  <c r="G500"/>
  <c r="Q500"/>
  <c r="G536"/>
  <c r="U531"/>
  <c r="M559"/>
  <c r="V559"/>
  <c r="I556"/>
  <c r="U556"/>
  <c r="T605"/>
  <c r="T743"/>
  <c r="K766"/>
  <c r="O906"/>
  <c r="T932"/>
  <c r="Q582"/>
  <c r="O562"/>
  <c r="H605"/>
  <c r="Q605"/>
  <c r="O585"/>
  <c r="Q628"/>
  <c r="V628"/>
  <c r="O614"/>
  <c r="X625"/>
  <c r="Q651"/>
  <c r="V651"/>
  <c r="O637"/>
  <c r="I648"/>
  <c r="U648"/>
  <c r="S674"/>
  <c r="W674"/>
  <c r="O660"/>
  <c r="P697"/>
  <c r="O677"/>
  <c r="H720"/>
  <c r="Q720"/>
  <c r="O700"/>
  <c r="H743"/>
  <c r="Q743"/>
  <c r="Q766"/>
  <c r="V766"/>
  <c r="N791"/>
  <c r="M814"/>
  <c r="V814"/>
  <c r="I811"/>
  <c r="U811"/>
  <c r="S840"/>
  <c r="W840"/>
  <c r="O823"/>
  <c r="P863"/>
  <c r="T863"/>
  <c r="U849"/>
  <c r="H886"/>
  <c r="Q886"/>
  <c r="O866"/>
  <c r="H909"/>
  <c r="Q909"/>
  <c r="O889"/>
  <c r="H932"/>
  <c r="Q932"/>
  <c r="O912"/>
  <c r="I579"/>
  <c r="U579"/>
  <c r="I602"/>
  <c r="U602"/>
  <c r="M628"/>
  <c r="S628"/>
  <c r="I625"/>
  <c r="U625"/>
  <c r="M651"/>
  <c r="J674"/>
  <c r="N674"/>
  <c r="T674"/>
  <c r="R654"/>
  <c r="H697"/>
  <c r="O683"/>
  <c r="I694"/>
  <c r="U694"/>
  <c r="I717"/>
  <c r="U717"/>
  <c r="I740"/>
  <c r="U740"/>
  <c r="M766"/>
  <c r="K791"/>
  <c r="T791"/>
  <c r="J840"/>
  <c r="N840"/>
  <c r="T840"/>
  <c r="R817"/>
  <c r="H863"/>
  <c r="M863"/>
  <c r="Q863"/>
  <c r="V863"/>
  <c r="I883"/>
  <c r="U883"/>
  <c r="I906"/>
  <c r="U906"/>
  <c r="I929"/>
  <c r="U929"/>
  <c r="J628"/>
  <c r="N628"/>
  <c r="T628"/>
  <c r="J651"/>
  <c r="N651"/>
  <c r="T651"/>
  <c r="G674"/>
  <c r="K674"/>
  <c r="P674"/>
  <c r="O654"/>
  <c r="M697"/>
  <c r="S697"/>
  <c r="W697"/>
  <c r="J766"/>
  <c r="N766"/>
  <c r="T766"/>
  <c r="G791"/>
  <c r="V791"/>
  <c r="O800"/>
  <c r="G840"/>
  <c r="K840"/>
  <c r="P840"/>
  <c r="O817"/>
  <c r="U843"/>
  <c r="M55"/>
  <c r="L212"/>
  <c r="X212"/>
  <c r="R212"/>
  <c r="T238"/>
  <c r="G472"/>
  <c r="M472"/>
  <c r="I468"/>
  <c r="U468"/>
  <c r="R509"/>
  <c r="L509"/>
  <c r="R189"/>
  <c r="L189"/>
  <c r="U304"/>
  <c r="H472"/>
  <c r="N472"/>
  <c r="T472"/>
  <c r="L468"/>
  <c r="X468"/>
  <c r="X481"/>
  <c r="J536"/>
  <c r="N536"/>
  <c r="S536"/>
  <c r="T123"/>
  <c r="X101"/>
  <c r="S215"/>
  <c r="J472"/>
  <c r="P472"/>
  <c r="V472"/>
  <c r="K472"/>
  <c r="Q472"/>
  <c r="K536"/>
  <c r="H536"/>
  <c r="W536"/>
  <c r="M536"/>
  <c r="Q536"/>
  <c r="U509"/>
  <c r="R101"/>
  <c r="R481"/>
  <c r="L481"/>
  <c r="I503"/>
  <c r="U503"/>
  <c r="R41"/>
  <c r="O143"/>
  <c r="K215"/>
  <c r="P238"/>
  <c r="O475"/>
  <c r="I41"/>
  <c r="U41"/>
  <c r="R149"/>
  <c r="L166"/>
  <c r="X166"/>
  <c r="X172"/>
  <c r="X178"/>
  <c r="R195"/>
  <c r="X241"/>
  <c r="L258"/>
  <c r="G307"/>
  <c r="I304"/>
  <c r="X316"/>
  <c r="O409"/>
  <c r="L425"/>
  <c r="O447"/>
  <c r="R475"/>
  <c r="I497"/>
  <c r="U497"/>
  <c r="K146"/>
  <c r="J261"/>
  <c r="N330"/>
  <c r="U241"/>
  <c r="I383"/>
  <c r="L447"/>
  <c r="X447"/>
  <c r="R447"/>
  <c r="L453"/>
  <c r="X453"/>
  <c r="I178"/>
  <c r="U178"/>
  <c r="R224"/>
  <c r="R241"/>
  <c r="I293"/>
  <c r="U293"/>
  <c r="O481"/>
  <c r="I481"/>
  <c r="U481"/>
  <c r="U270"/>
  <c r="X218"/>
  <c r="I241"/>
  <c r="L339"/>
  <c r="X339"/>
  <c r="I425"/>
  <c r="O425"/>
  <c r="L419"/>
  <c r="G32"/>
  <c r="X35"/>
  <c r="W146"/>
  <c r="I155"/>
  <c r="U155"/>
  <c r="W192"/>
  <c r="X258"/>
  <c r="O281"/>
  <c r="M353"/>
  <c r="S353"/>
  <c r="R339"/>
  <c r="G378"/>
  <c r="I356"/>
  <c r="L375"/>
  <c r="X375"/>
  <c r="O419"/>
  <c r="I419"/>
  <c r="I441"/>
  <c r="U441"/>
  <c r="O441"/>
  <c r="J123"/>
  <c r="O120"/>
  <c r="G192"/>
  <c r="R218"/>
  <c r="X270"/>
  <c r="R281"/>
  <c r="X304"/>
  <c r="H330"/>
  <c r="R310"/>
  <c r="L350"/>
  <c r="X350"/>
  <c r="R350"/>
  <c r="H378"/>
  <c r="N378"/>
  <c r="T378"/>
  <c r="K378"/>
  <c r="L389"/>
  <c r="X389"/>
  <c r="X409"/>
  <c r="W444"/>
  <c r="L441"/>
  <c r="X441"/>
  <c r="O453"/>
  <c r="I453"/>
  <c r="U453"/>
  <c r="Q169"/>
  <c r="W215"/>
  <c r="R389"/>
  <c r="I126"/>
  <c r="L201"/>
  <c r="X201"/>
  <c r="U218"/>
  <c r="X264"/>
  <c r="I287"/>
  <c r="U287"/>
  <c r="I447"/>
  <c r="U447"/>
  <c r="O41"/>
  <c r="U383"/>
  <c r="H55"/>
  <c r="L101"/>
  <c r="J169"/>
  <c r="L218"/>
  <c r="L235"/>
  <c r="T284"/>
  <c r="J307"/>
  <c r="P307"/>
  <c r="O293"/>
  <c r="L327"/>
  <c r="W353"/>
  <c r="S444"/>
  <c r="X52"/>
  <c r="R52"/>
  <c r="N123"/>
  <c r="L120"/>
  <c r="X120"/>
  <c r="R120"/>
  <c r="U126"/>
  <c r="V169"/>
  <c r="R172"/>
  <c r="L172"/>
  <c r="J215"/>
  <c r="P215"/>
  <c r="V215"/>
  <c r="I218"/>
  <c r="O218"/>
  <c r="O258"/>
  <c r="J284"/>
  <c r="V284"/>
  <c r="L281"/>
  <c r="L293"/>
  <c r="X293"/>
  <c r="R293"/>
  <c r="Q330"/>
  <c r="U316"/>
  <c r="L362"/>
  <c r="X362"/>
  <c r="J444"/>
  <c r="N444"/>
  <c r="X419"/>
  <c r="X425"/>
  <c r="O29"/>
  <c r="R29"/>
  <c r="O52"/>
  <c r="N192"/>
  <c r="T192"/>
  <c r="K238"/>
  <c r="T261"/>
  <c r="L241"/>
  <c r="K284"/>
  <c r="M307"/>
  <c r="S307"/>
  <c r="O287"/>
  <c r="L310"/>
  <c r="N353"/>
  <c r="M378"/>
  <c r="U419"/>
  <c r="K32"/>
  <c r="Q32"/>
  <c r="W32"/>
  <c r="L35"/>
  <c r="L29"/>
  <c r="U12"/>
  <c r="V55"/>
  <c r="V123"/>
  <c r="S123"/>
  <c r="U107"/>
  <c r="G123"/>
  <c r="S146"/>
  <c r="M169"/>
  <c r="V192"/>
  <c r="O189"/>
  <c r="M215"/>
  <c r="L195"/>
  <c r="G261"/>
  <c r="Q261"/>
  <c r="V261"/>
  <c r="W284"/>
  <c r="I264"/>
  <c r="U264"/>
  <c r="R270"/>
  <c r="X281"/>
  <c r="H307"/>
  <c r="L287"/>
  <c r="X287"/>
  <c r="R287"/>
  <c r="J330"/>
  <c r="R316"/>
  <c r="X333"/>
  <c r="J378"/>
  <c r="P378"/>
  <c r="U356"/>
  <c r="G444"/>
  <c r="K444"/>
  <c r="T444"/>
  <c r="R419"/>
  <c r="U425"/>
  <c r="Q55"/>
  <c r="W55"/>
  <c r="K123"/>
  <c r="W123"/>
  <c r="L107"/>
  <c r="X107"/>
  <c r="R107"/>
  <c r="N146"/>
  <c r="L143"/>
  <c r="X143"/>
  <c r="H169"/>
  <c r="R166"/>
  <c r="K192"/>
  <c r="I172"/>
  <c r="U172"/>
  <c r="R178"/>
  <c r="L178"/>
  <c r="N215"/>
  <c r="O212"/>
  <c r="G238"/>
  <c r="I247"/>
  <c r="G284"/>
  <c r="M284"/>
  <c r="S284"/>
  <c r="R264"/>
  <c r="I270"/>
  <c r="O270"/>
  <c r="R304"/>
  <c r="L304"/>
  <c r="V330"/>
  <c r="I310"/>
  <c r="U310"/>
  <c r="I316"/>
  <c r="I327"/>
  <c r="J353"/>
  <c r="V353"/>
  <c r="I333"/>
  <c r="U339"/>
  <c r="S378"/>
  <c r="W378"/>
  <c r="R362"/>
  <c r="O375"/>
  <c r="I375"/>
  <c r="U375"/>
  <c r="R409"/>
  <c r="L409"/>
  <c r="H444"/>
  <c r="P444"/>
  <c r="R425"/>
  <c r="G55"/>
  <c r="S55"/>
  <c r="M192"/>
  <c r="S192"/>
  <c r="H238"/>
  <c r="N261"/>
  <c r="N284"/>
  <c r="Q307"/>
  <c r="W307"/>
  <c r="M330"/>
  <c r="K353"/>
  <c r="O356"/>
  <c r="M444"/>
  <c r="Q444"/>
  <c r="V444"/>
  <c r="U201"/>
  <c r="L270"/>
  <c r="U333"/>
  <c r="U101"/>
  <c r="R132"/>
  <c r="L149"/>
  <c r="X149"/>
  <c r="I195"/>
  <c r="U195"/>
  <c r="R201"/>
  <c r="L224"/>
  <c r="L247"/>
  <c r="X247"/>
  <c r="X310"/>
  <c r="R333"/>
  <c r="I339"/>
  <c r="U362"/>
  <c r="L383"/>
  <c r="X383"/>
  <c r="R383"/>
  <c r="I389"/>
  <c r="U389"/>
  <c r="I12"/>
  <c r="I18"/>
  <c r="L18"/>
  <c r="O12"/>
  <c r="O68"/>
  <c r="R62"/>
  <c r="X68"/>
  <c r="I224"/>
  <c r="L316"/>
  <c r="O178"/>
  <c r="U247"/>
  <c r="L333"/>
  <c r="I35"/>
  <c r="U35"/>
  <c r="L41"/>
  <c r="X41"/>
  <c r="I101"/>
  <c r="O101"/>
  <c r="I107"/>
  <c r="O107"/>
  <c r="R126"/>
  <c r="I132"/>
  <c r="U132"/>
  <c r="O132"/>
  <c r="I149"/>
  <c r="U149"/>
  <c r="R155"/>
  <c r="I201"/>
  <c r="O201"/>
  <c r="X224"/>
  <c r="R247"/>
  <c r="L356"/>
  <c r="X356"/>
  <c r="I362"/>
  <c r="O362"/>
  <c r="L62"/>
  <c r="L68"/>
  <c r="R68"/>
  <c r="U62"/>
  <c r="U68"/>
  <c r="U224"/>
  <c r="L264"/>
  <c r="O339"/>
  <c r="M32"/>
  <c r="I68"/>
  <c r="P123"/>
  <c r="P192"/>
  <c r="T215"/>
  <c r="P284"/>
  <c r="S32"/>
  <c r="X12"/>
  <c r="N32"/>
  <c r="T32"/>
  <c r="R18"/>
  <c r="U29"/>
  <c r="J55"/>
  <c r="N55"/>
  <c r="T55"/>
  <c r="R35"/>
  <c r="I52"/>
  <c r="U52"/>
  <c r="I62"/>
  <c r="O62"/>
  <c r="H123"/>
  <c r="Q123"/>
  <c r="I120"/>
  <c r="U120"/>
  <c r="T307"/>
  <c r="W330"/>
  <c r="H32"/>
  <c r="R12"/>
  <c r="J32"/>
  <c r="P32"/>
  <c r="V32"/>
  <c r="L12"/>
  <c r="X29"/>
  <c r="K55"/>
  <c r="P55"/>
  <c r="O35"/>
  <c r="X62"/>
  <c r="M123"/>
  <c r="G215"/>
  <c r="K307"/>
  <c r="S330"/>
  <c r="T353"/>
  <c r="Q378"/>
  <c r="V378"/>
  <c r="J146"/>
  <c r="P146"/>
  <c r="T146"/>
  <c r="O126"/>
  <c r="L132"/>
  <c r="X132"/>
  <c r="I143"/>
  <c r="U143"/>
  <c r="N169"/>
  <c r="S169"/>
  <c r="W169"/>
  <c r="O155"/>
  <c r="H192"/>
  <c r="Q192"/>
  <c r="O172"/>
  <c r="H215"/>
  <c r="Q215"/>
  <c r="O195"/>
  <c r="Q238"/>
  <c r="V238"/>
  <c r="P261"/>
  <c r="O241"/>
  <c r="H284"/>
  <c r="Q284"/>
  <c r="O264"/>
  <c r="G330"/>
  <c r="K330"/>
  <c r="P330"/>
  <c r="T330"/>
  <c r="O316"/>
  <c r="G353"/>
  <c r="P353"/>
  <c r="O333"/>
  <c r="I350"/>
  <c r="U350"/>
  <c r="G146"/>
  <c r="Q146"/>
  <c r="L126"/>
  <c r="X126"/>
  <c r="R143"/>
  <c r="P169"/>
  <c r="T169"/>
  <c r="O149"/>
  <c r="L155"/>
  <c r="X155"/>
  <c r="I166"/>
  <c r="U166"/>
  <c r="I189"/>
  <c r="U189"/>
  <c r="I212"/>
  <c r="U212"/>
  <c r="M238"/>
  <c r="S238"/>
  <c r="W238"/>
  <c r="O224"/>
  <c r="X235"/>
  <c r="H261"/>
  <c r="O247"/>
  <c r="I258"/>
  <c r="U258"/>
  <c r="I281"/>
  <c r="U281"/>
  <c r="N307"/>
  <c r="V307"/>
  <c r="O310"/>
  <c r="H353"/>
  <c r="Q353"/>
  <c r="R356"/>
  <c r="O389"/>
  <c r="H146"/>
  <c r="M146"/>
  <c r="V146"/>
  <c r="G169"/>
  <c r="K169"/>
  <c r="J238"/>
  <c r="N238"/>
  <c r="M261"/>
  <c r="S261"/>
  <c r="W261"/>
  <c r="U327"/>
  <c r="O383"/>
  <c r="I409"/>
  <c r="U409"/>
  <c r="O18"/>
  <c r="X18"/>
  <c r="U18"/>
  <c r="I29"/>
  <c r="W720" l="1"/>
  <c r="Y720" s="1"/>
  <c r="U841" i="3"/>
  <c r="U933"/>
  <c r="U417"/>
  <c r="U910"/>
  <c r="U887"/>
  <c r="U99"/>
  <c r="U864"/>
  <c r="O416" i="2"/>
  <c r="X416"/>
  <c r="L416"/>
  <c r="U416"/>
  <c r="R416"/>
  <c r="I416"/>
  <c r="X98"/>
  <c r="O98"/>
  <c r="U98"/>
  <c r="R98"/>
  <c r="L98"/>
  <c r="I98"/>
  <c r="X32"/>
  <c r="U815" i="3"/>
  <c r="U767"/>
  <c r="U792"/>
  <c r="U744"/>
  <c r="U721"/>
  <c r="U675"/>
  <c r="U606"/>
  <c r="U583"/>
  <c r="U698"/>
  <c r="U560"/>
  <c r="U629"/>
  <c r="U652"/>
  <c r="U537"/>
  <c r="U501"/>
  <c r="U445"/>
  <c r="U473"/>
  <c r="U379"/>
  <c r="U285"/>
  <c r="U354"/>
  <c r="U331"/>
  <c r="U216"/>
  <c r="U308"/>
  <c r="U262"/>
  <c r="U239"/>
  <c r="U193"/>
  <c r="U147"/>
  <c r="U170"/>
  <c r="U56"/>
  <c r="U124"/>
  <c r="U33"/>
  <c r="Y651" i="2"/>
  <c r="Y814"/>
  <c r="Y146"/>
  <c r="Y472"/>
  <c r="Y628"/>
  <c r="Y444"/>
  <c r="Y791"/>
  <c r="Y863"/>
  <c r="Y766"/>
  <c r="Y559"/>
  <c r="Y307"/>
  <c r="Y378"/>
  <c r="Y98"/>
  <c r="Y261"/>
  <c r="Y123"/>
  <c r="Y215"/>
  <c r="Y840"/>
  <c r="Y674"/>
  <c r="Y743"/>
  <c r="Y932"/>
  <c r="Y500"/>
  <c r="Y238"/>
  <c r="Y330"/>
  <c r="Y169"/>
  <c r="Y416"/>
  <c r="Y886"/>
  <c r="Y582"/>
  <c r="Y192"/>
  <c r="Y536"/>
  <c r="Y605"/>
  <c r="Y353"/>
  <c r="Y284"/>
  <c r="Y909"/>
  <c r="Y697"/>
  <c r="Y55"/>
  <c r="Y32"/>
  <c r="X909"/>
  <c r="L628"/>
  <c r="X697"/>
  <c r="X651"/>
  <c r="X791"/>
  <c r="U628"/>
  <c r="X766"/>
  <c r="L840"/>
  <c r="X840"/>
  <c r="X628"/>
  <c r="I932"/>
  <c r="U743"/>
  <c r="O720"/>
  <c r="I791"/>
  <c r="X559"/>
  <c r="X932"/>
  <c r="X720"/>
  <c r="L582"/>
  <c r="L863"/>
  <c r="L559"/>
  <c r="X743"/>
  <c r="L651"/>
  <c r="X886"/>
  <c r="I605"/>
  <c r="R559"/>
  <c r="L791"/>
  <c r="X863"/>
  <c r="X605"/>
  <c r="R886"/>
  <c r="X582"/>
  <c r="R720"/>
  <c r="O814"/>
  <c r="I582"/>
  <c r="U814"/>
  <c r="L932"/>
  <c r="X674"/>
  <c r="I814"/>
  <c r="X536"/>
  <c r="R582"/>
  <c r="R909"/>
  <c r="U932"/>
  <c r="U886"/>
  <c r="O605"/>
  <c r="I559"/>
  <c r="R605"/>
  <c r="O863"/>
  <c r="R261"/>
  <c r="I840"/>
  <c r="O791"/>
  <c r="L674"/>
  <c r="X284"/>
  <c r="U909"/>
  <c r="I743"/>
  <c r="U605"/>
  <c r="U651"/>
  <c r="L697"/>
  <c r="X814"/>
  <c r="U559"/>
  <c r="R814"/>
  <c r="R932"/>
  <c r="R743"/>
  <c r="O651"/>
  <c r="O628"/>
  <c r="U674"/>
  <c r="R651"/>
  <c r="R628"/>
  <c r="I909"/>
  <c r="U697"/>
  <c r="U840"/>
  <c r="O932"/>
  <c r="L444"/>
  <c r="O444"/>
  <c r="R674"/>
  <c r="L261"/>
  <c r="R238"/>
  <c r="U720"/>
  <c r="I628"/>
  <c r="L886"/>
  <c r="O674"/>
  <c r="R791"/>
  <c r="R766"/>
  <c r="U791"/>
  <c r="L766"/>
  <c r="I674"/>
  <c r="L909"/>
  <c r="R840"/>
  <c r="I720"/>
  <c r="I697"/>
  <c r="I651"/>
  <c r="R863"/>
  <c r="O743"/>
  <c r="O559"/>
  <c r="U766"/>
  <c r="L743"/>
  <c r="L605"/>
  <c r="U863"/>
  <c r="O886"/>
  <c r="R353"/>
  <c r="U238"/>
  <c r="X378"/>
  <c r="U307"/>
  <c r="U582"/>
  <c r="O582"/>
  <c r="R330"/>
  <c r="O536"/>
  <c r="L330"/>
  <c r="O353"/>
  <c r="X330"/>
  <c r="X307"/>
  <c r="R378"/>
  <c r="U330"/>
  <c r="I284"/>
  <c r="X146"/>
  <c r="X261"/>
  <c r="X215"/>
  <c r="L378"/>
  <c r="I238"/>
  <c r="I261"/>
  <c r="U215"/>
  <c r="U192"/>
  <c r="I123"/>
  <c r="L123"/>
  <c r="X192"/>
  <c r="R215"/>
  <c r="R123"/>
  <c r="X123"/>
  <c r="R472"/>
  <c r="I863"/>
  <c r="O169"/>
  <c r="R55"/>
  <c r="R169"/>
  <c r="R32"/>
  <c r="I353"/>
  <c r="L169"/>
  <c r="O378"/>
  <c r="L307"/>
  <c r="R284"/>
  <c r="L192"/>
  <c r="U378"/>
  <c r="L215"/>
  <c r="X353"/>
  <c r="I444"/>
  <c r="R536"/>
  <c r="L55"/>
  <c r="X55"/>
  <c r="U146"/>
  <c r="U284"/>
  <c r="U261"/>
  <c r="I215"/>
  <c r="I169"/>
  <c r="R146"/>
  <c r="O284"/>
  <c r="L353"/>
  <c r="I886"/>
  <c r="O55"/>
  <c r="I55"/>
  <c r="O215"/>
  <c r="U123"/>
  <c r="R192"/>
  <c r="O840"/>
  <c r="I330"/>
  <c r="U444"/>
  <c r="L536"/>
  <c r="O146"/>
  <c r="L284"/>
  <c r="I378"/>
  <c r="O307"/>
  <c r="I307"/>
  <c r="X500"/>
  <c r="O909"/>
  <c r="O766"/>
  <c r="L720"/>
  <c r="L814"/>
  <c r="L32"/>
  <c r="O32"/>
  <c r="I32"/>
  <c r="U32"/>
  <c r="I766"/>
  <c r="R697"/>
  <c r="U536"/>
  <c r="R500"/>
  <c r="O697"/>
  <c r="L500"/>
  <c r="I536"/>
  <c r="O500"/>
  <c r="U500"/>
  <c r="I500"/>
  <c r="L472"/>
  <c r="X472"/>
  <c r="O472"/>
  <c r="U472"/>
  <c r="I472"/>
  <c r="X238"/>
  <c r="O123"/>
  <c r="X169"/>
  <c r="R307"/>
  <c r="L238"/>
  <c r="I192"/>
  <c r="U55"/>
  <c r="O330"/>
  <c r="O238"/>
  <c r="U169"/>
  <c r="O192"/>
  <c r="I146"/>
  <c r="L146"/>
  <c r="U353"/>
  <c r="X444"/>
  <c r="R444"/>
  <c r="O261"/>
</calcChain>
</file>

<file path=xl/comments1.xml><?xml version="1.0" encoding="utf-8"?>
<comments xmlns="http://schemas.openxmlformats.org/spreadsheetml/2006/main">
  <authors>
    <author xml:space="preserve"> 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 xml:space="preserve"> 1.: Odabrati organizacijski kod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 xml:space="preserve"> 1.: Odabrati organizacijski kod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 2.: Odabrati kvartal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 xml:space="preserve"> 1.: Odabrati organizacijski kod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 2.: Odabrati mjesec</t>
        </r>
      </text>
    </comment>
  </commentList>
</comments>
</file>

<file path=xl/sharedStrings.xml><?xml version="1.0" encoding="utf-8"?>
<sst xmlns="http://schemas.openxmlformats.org/spreadsheetml/2006/main" count="3209" uniqueCount="247">
  <si>
    <t>SKUPŠTINA ŽUPANIJE POSAVSKE</t>
  </si>
  <si>
    <t>1. mjesec</t>
  </si>
  <si>
    <t>I. kvartal</t>
  </si>
  <si>
    <t>STRUČNA SLUŽBA SKUPŠTINE</t>
  </si>
  <si>
    <t>2. mjesec</t>
  </si>
  <si>
    <t>VLADA ŽUPANIJE POSAVSKE</t>
  </si>
  <si>
    <t>3. mjesec</t>
  </si>
  <si>
    <t>URED ZA RASELJENE</t>
  </si>
  <si>
    <t>4. mjesec</t>
  </si>
  <si>
    <t>II. kvartal</t>
  </si>
  <si>
    <t>URED ZA ZAKONODAVSTVO</t>
  </si>
  <si>
    <t>5. mjesec</t>
  </si>
  <si>
    <t>SLUŽBA ZA ODNOSE S JAVNOŠĆU</t>
  </si>
  <si>
    <t>6. mjesec</t>
  </si>
  <si>
    <t>7. mjesec</t>
  </si>
  <si>
    <t>III. kvartal</t>
  </si>
  <si>
    <t>ZAJEDNIČKA SLUŽBA VLADE</t>
  </si>
  <si>
    <t>8. mjesec</t>
  </si>
  <si>
    <t>MINISTARSTVO UNUTARNJIH POSLOVA</t>
  </si>
  <si>
    <t>9. mjesec</t>
  </si>
  <si>
    <t>MINISTARSTVO PRAVOSUĐA I UPRAVE</t>
  </si>
  <si>
    <t>10. mjesec</t>
  </si>
  <si>
    <t>IV. kvartal</t>
  </si>
  <si>
    <t>OPĆINSKI SUD ORAŠJE</t>
  </si>
  <si>
    <t>11. mjesec</t>
  </si>
  <si>
    <t>OPĆINSKO PRAVOBRANITELJSTVO ORAŠJE</t>
  </si>
  <si>
    <t>12. mjesec</t>
  </si>
  <si>
    <t>OPĆINSKO PRAVOBRANITELJSTVO ODŽAK</t>
  </si>
  <si>
    <t>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</si>
  <si>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</si>
  <si>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</si>
  <si>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</si>
  <si>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</si>
  <si>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</si>
  <si>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</si>
  <si>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SREDNJA ŠKOLA PERE ZEČEVIĆA ODŽAK</t>
  </si>
  <si>
    <t>ŠKOLSKI CENTAR FRA MARTINA NEDIĆA ORAŠJE</t>
  </si>
  <si>
    <t>SREDNJA STRUKOVNA ŠKOLA ORAŠJE</t>
  </si>
  <si>
    <t>OSNOVNA ŠKOLA ORAŠJE</t>
  </si>
  <si>
    <t>OSNOVNA ŠKOLA VLADIMIRA NAZORA ODŽAK</t>
  </si>
  <si>
    <t>OSNOVNA ŠKOLA RUĐERA BOŠKOVIĆA DONJA MAHALA</t>
  </si>
  <si>
    <t>OSNOVNA ŠKOLA FRA ILIJE STARČEVIĆA TOLISA</t>
  </si>
  <si>
    <t>OSNOVNAŠKOLA STJEPANA RADIĆA O.LUKA-BOK</t>
  </si>
  <si>
    <t>OSNOVNA ŠKOLA A.G.MATOŠA VIDOVICE</t>
  </si>
  <si>
    <t>OSNOVNA ŠKOLA BRAĆE RADIĆA DOMALJEVAC</t>
  </si>
  <si>
    <t>MINISTARSTVO BRANITELJA</t>
  </si>
  <si>
    <t>AGENCIJA ZA PRIVATIZACIJU</t>
  </si>
  <si>
    <t>UPRAVA ZA CIVILNU ZAŠTITU</t>
  </si>
  <si>
    <t>KANTONALNI SUD ODŽAK</t>
  </si>
  <si>
    <t>ŽUPANIJSKO PRAVOBRANITELJSTVO</t>
  </si>
  <si>
    <t>KANTONALNO TUŽITELJSTVO</t>
  </si>
  <si>
    <t>ŽUPANIJSKA UPRAVA ZA INSPEKCIJSKE POSLOVE</t>
  </si>
  <si>
    <t>Razdjel</t>
  </si>
  <si>
    <t>Glava</t>
  </si>
  <si>
    <t>Potroš. jedinica</t>
  </si>
  <si>
    <t>Ekonom. kod</t>
  </si>
  <si>
    <t>Opis</t>
  </si>
  <si>
    <t>Rashodi i</t>
  </si>
  <si>
    <t>Rashodi iz</t>
  </si>
  <si>
    <t xml:space="preserve">Ukupni </t>
  </si>
  <si>
    <t>rashodi i</t>
  </si>
  <si>
    <t>proračuna</t>
  </si>
  <si>
    <t>tek. trans. i don.</t>
  </si>
  <si>
    <t>Proračunski korisnik:</t>
  </si>
  <si>
    <t>Organizacijski kod:</t>
  </si>
  <si>
    <t>izdaci iz</t>
  </si>
  <si>
    <t xml:space="preserve">namj.sr., </t>
  </si>
  <si>
    <t>01</t>
  </si>
  <si>
    <t>0001</t>
  </si>
  <si>
    <t>Plaće i naknade troškova zaposlenih</t>
  </si>
  <si>
    <t>Bruto plaće i naknade</t>
  </si>
  <si>
    <t>Naknade troškova zaposlenih</t>
  </si>
  <si>
    <t>Naknade troškova zaposlenih - volonteri</t>
  </si>
  <si>
    <t>Doprinosi poslodavca</t>
  </si>
  <si>
    <t>Izdaci za materijal, sitan inventar i usluge</t>
  </si>
  <si>
    <t>Putni troškovi</t>
  </si>
  <si>
    <t>Izdaci za energiju</t>
  </si>
  <si>
    <t>Izdaci za komunikaciju i komunalne usluge</t>
  </si>
  <si>
    <t>Nabava materijala i sitnog inventara</t>
  </si>
  <si>
    <t>Izdaci za usluge prijevoza i goriva</t>
  </si>
  <si>
    <t>Izdaci za tekuće održavanje</t>
  </si>
  <si>
    <t>Ugovorene i druge posebne usluge</t>
  </si>
  <si>
    <t>Unajmljivanje imovine, opreme i nemat.imovine</t>
  </si>
  <si>
    <t>Izdaci osiguranja, bank.usluga i usluga PP</t>
  </si>
  <si>
    <t>Ugovorene i druge posebne usluge - volonteri</t>
  </si>
  <si>
    <t>Izdaci za nabavku stalnih sredstava</t>
  </si>
  <si>
    <t>Nabavka građevina</t>
  </si>
  <si>
    <t>Nabavka opreme</t>
  </si>
  <si>
    <t>0002</t>
  </si>
  <si>
    <t>Ukupno za korisnika Stručna služba Skupštine</t>
  </si>
  <si>
    <t>Ukupno za korisnika Skupština Županije Posavske</t>
  </si>
  <si>
    <t>11</t>
  </si>
  <si>
    <t>Agencija za državnu službu</t>
  </si>
  <si>
    <t>Tekući grantovi i drugi tekući rashodi</t>
  </si>
  <si>
    <t>Grant za sanaciju teta uzrokovanih poplavom</t>
  </si>
  <si>
    <t>Grant za Sveučilište u Mostaru</t>
  </si>
  <si>
    <t>Grant za sufinanc.nabavke udžbenika učenicima</t>
  </si>
  <si>
    <t>Grant za Crveni križ Županije Posavske</t>
  </si>
  <si>
    <t>Grant za Kuću nade Odžak</t>
  </si>
  <si>
    <t>Grant za udr.roditelja djece s pos.potrebama Orašje</t>
  </si>
  <si>
    <t>Grant za udr.roditelja djce s pos.potr.Angelus Domalj.</t>
  </si>
  <si>
    <t>Grant za Gospodarsku komoru ŽP</t>
  </si>
  <si>
    <t>Grantovi političkim strankama</t>
  </si>
  <si>
    <t>Kapitalni grantovi</t>
  </si>
  <si>
    <t>Ukupno za korisnika Vlada Županije Posavske</t>
  </si>
  <si>
    <t>Ukupno za korisnika Ured za raseljene</t>
  </si>
  <si>
    <t>Grantovi za povratak raseljenih osoba</t>
  </si>
  <si>
    <t>0003</t>
  </si>
  <si>
    <t>Ukupno za korisnika Ured za zakonodavstvo</t>
  </si>
  <si>
    <t>0004</t>
  </si>
  <si>
    <t>Ukupno za korisnika Služba za odnose s javnošću</t>
  </si>
  <si>
    <t>0005</t>
  </si>
  <si>
    <t>Ukupno za korisnika Ured za gospodarski razvoj ŽP</t>
  </si>
  <si>
    <t>12</t>
  </si>
  <si>
    <t>Ukupno za korisnika Zajednička služba Vlade</t>
  </si>
  <si>
    <t>13</t>
  </si>
  <si>
    <t>Ukupno za korisnika Ministarstvo unutarnjih poslova</t>
  </si>
  <si>
    <t>14</t>
  </si>
  <si>
    <t>Ukupno za korisnika Ministarstvo pravosuđa i uprave</t>
  </si>
  <si>
    <t>02</t>
  </si>
  <si>
    <t>Ukupno za korisnika Općinski sud Orašje</t>
  </si>
  <si>
    <t>05</t>
  </si>
  <si>
    <t>Ukupno za korisnika Općinsko pravobranit.Orašje</t>
  </si>
  <si>
    <t>Ukupno za korisnika Općinsko pravobranit.Odžak</t>
  </si>
  <si>
    <t>06</t>
  </si>
  <si>
    <t>Ukupno za korisnika Zavod za pružanje prav.pomoći</t>
  </si>
  <si>
    <t>15</t>
  </si>
  <si>
    <t>MINISTARSTVO GOSPODARSTVA I PROST.UREĐENJA</t>
  </si>
  <si>
    <t>Ukupno za korisnika Minist.gospod.i prost.uređenja</t>
  </si>
  <si>
    <t>16</t>
  </si>
  <si>
    <t>Grantovi nižim razinama vlasti</t>
  </si>
  <si>
    <t>Ostali grantovi-povrat i drugo</t>
  </si>
  <si>
    <t>Ostali grantovi-izvršenje sud.presuda i rješenja o izvr.</t>
  </si>
  <si>
    <t>Izdaci za kamate</t>
  </si>
  <si>
    <t>Kamate na domaće pozajmljivanje-MMF</t>
  </si>
  <si>
    <t>Kamate na domaće pozajmljivanje-Koreja</t>
  </si>
  <si>
    <t>Kamate na domaće pozajmljivanje-Austrija</t>
  </si>
  <si>
    <t>Otplate dugova</t>
  </si>
  <si>
    <t>Otplate domaćeg pozajmljivanja-MMF</t>
  </si>
  <si>
    <t>Ukupno za korisnika Ministarstvo financija</t>
  </si>
  <si>
    <t>17</t>
  </si>
  <si>
    <t>MINISTARSTVO ZDRAVSTVA, RADA I SOC.POLITIKE</t>
  </si>
  <si>
    <t>Transfer za zdrav.institucije i Centre za soc.rad</t>
  </si>
  <si>
    <t>Grantovi za zdravstvene i socijalne potrebe</t>
  </si>
  <si>
    <t>Kapitalni grantovi za zdravstvo</t>
  </si>
  <si>
    <t>Ukupno za korisnika Minist.zdravstva,rada i soc.pol.</t>
  </si>
  <si>
    <t>18</t>
  </si>
  <si>
    <t>MINISTARSTVO PROMETA, VEZA, TURIZMA I ZAŠ.OK.</t>
  </si>
  <si>
    <t>Ukupno za korisnika Minist.prometa,veza,turiz.i z.o.</t>
  </si>
  <si>
    <t>Tekuće održavanje cesta</t>
  </si>
  <si>
    <t>Grant za zaštitu okoliša</t>
  </si>
  <si>
    <t>Grant za razvoj turizma</t>
  </si>
  <si>
    <t>Rekonstrukcija i investicijsko održavanje</t>
  </si>
  <si>
    <t>19</t>
  </si>
  <si>
    <t>MINISTARSTVO POLJOPRIVR.,VODOPRIVR.I ŠUMAR.</t>
  </si>
  <si>
    <t>Ukupno za korisnika Minist.poljopr.,vodopr.i šumar.</t>
  </si>
  <si>
    <t>Grantovi za šumarstvo</t>
  </si>
  <si>
    <t>Grantovi za poljoprivredu</t>
  </si>
  <si>
    <t>Grantovi za vodoprivredu</t>
  </si>
  <si>
    <t>Grant za uređenje poljoprivrednog zemljišta</t>
  </si>
  <si>
    <t>20</t>
  </si>
  <si>
    <t>MINIST.PROSVJETE,ZNANOSTI,KULTURE I ŠPORTA</t>
  </si>
  <si>
    <t>Ukupno za korisnika Minist.prosv.,znan.,kult.i športa</t>
  </si>
  <si>
    <t>Vozački ispiti-vlastiti prihodi</t>
  </si>
  <si>
    <t>Grantovi za financ.višeg i visokog obraz.i Zavoda</t>
  </si>
  <si>
    <t>Grantovi za šport i kulturu</t>
  </si>
  <si>
    <t>Transfer za sufinanciranje prijevoza učenika</t>
  </si>
  <si>
    <t>Isplate stipendija</t>
  </si>
  <si>
    <t>Grant za sufinan.osn.i sred.obraz.djece s pos.potreb.</t>
  </si>
  <si>
    <t>Grantovi za informiranje</t>
  </si>
  <si>
    <t>Grantovi za financiranje vjerskih zajednica</t>
  </si>
  <si>
    <t>Kamate na domaće pozajmljivanje-OPEC</t>
  </si>
  <si>
    <t>Otplate domaćeg pozajmljivanja-OPEC</t>
  </si>
  <si>
    <t>Ukupno za korisnika SŠ Pere Zečevića Odžak</t>
  </si>
  <si>
    <t>Ukupno za korisnika ŠC Fra Martina Nediča Orašje</t>
  </si>
  <si>
    <t>Ukupno za korisnika SSŠ Orašje</t>
  </si>
  <si>
    <t>03</t>
  </si>
  <si>
    <t>Ukupno za korisnika OŠ Orašje</t>
  </si>
  <si>
    <t>Ukupno za korisnika OŠ Vladimira Nazora Odžak</t>
  </si>
  <si>
    <t>OSNOVNA ŠKOLA RUĐERA BOŠKOVIĆA D.MAHALA</t>
  </si>
  <si>
    <t>Ukupno za korisnika OŠ Ruđera Boškovića D.Mahala</t>
  </si>
  <si>
    <t>Ukupno za korisnika OŠ Fra Ilije Starčevića Tolisa</t>
  </si>
  <si>
    <t>OSNOVNA ŠKOLA STJEPANA RADIĆA O.LUKA-BOK</t>
  </si>
  <si>
    <t>Ukupno za korisnika OŠ Stjepana Radića O.Luka-Bok</t>
  </si>
  <si>
    <t>0006</t>
  </si>
  <si>
    <t>Ukupno za korisnika OŠ A.G.Matoša Vidovice</t>
  </si>
  <si>
    <t>0007</t>
  </si>
  <si>
    <t>Ukupno za korisnika OŠ Braće Radića Domaljevac</t>
  </si>
  <si>
    <t>21</t>
  </si>
  <si>
    <t>Grantovi za branitelje i stradalnike Dom.rata</t>
  </si>
  <si>
    <t>Ukupno za korisnika Ministarstvo branitelja</t>
  </si>
  <si>
    <t>22</t>
  </si>
  <si>
    <t>Ukupno za korisnika Agencija za privatizaciju</t>
  </si>
  <si>
    <t>23</t>
  </si>
  <si>
    <t>UPRAVA ZA CIVILNU ZAŠTITU ŽUP.POSAVSKE</t>
  </si>
  <si>
    <t>Ukupno za korisnika Uprava za civilnu zaštitu ŽP</t>
  </si>
  <si>
    <t>Grant za zaštitu od prirodnih i drugih nesreća</t>
  </si>
  <si>
    <t>24</t>
  </si>
  <si>
    <t>Ukupno za korisnika Kantonalni sud Odžak</t>
  </si>
  <si>
    <t>26</t>
  </si>
  <si>
    <t>Ukupno za korisnika Županijsko pravobraniteljstvo</t>
  </si>
  <si>
    <t>27</t>
  </si>
  <si>
    <t>Ukupno za korisnika Kantonalno tužiteljstvo</t>
  </si>
  <si>
    <t>28</t>
  </si>
  <si>
    <t>ŽUP.UPRAVA ZA INSPEKCIJSKE POSLOVE</t>
  </si>
  <si>
    <t>Ukupno za korisnika Žup.uprava za inspekc.poslove</t>
  </si>
  <si>
    <t>Funkc. 
klasifikac.</t>
  </si>
  <si>
    <t>izdaci</t>
  </si>
  <si>
    <t>Kvartal:</t>
  </si>
  <si>
    <t>Mjesec:</t>
  </si>
  <si>
    <t>Rashodi - tekuća pričuva</t>
  </si>
  <si>
    <t>Tekuća pričuva Vlade</t>
  </si>
  <si>
    <t>Tekuća pričuva predsjednika Vlade</t>
  </si>
  <si>
    <t>Tekuća pričuva zamjenika pred.Vlade</t>
  </si>
  <si>
    <t>Tekuća pričuva ministra financija</t>
  </si>
  <si>
    <t>Grant za sanaciju šteta uzrokovanih poplavom</t>
  </si>
  <si>
    <t>Nabavka stalnih sredstava u obliku prava</t>
  </si>
  <si>
    <t>PRIJEDLOG GODIŠNJEG OPERATIVNOG PLANA RASHODA I IZDATAKA ZA 2018. GODINU</t>
  </si>
  <si>
    <t>Proračun za 2018. godinu</t>
  </si>
  <si>
    <t>I. kvartal 2018. god.</t>
  </si>
  <si>
    <t>II. kvartal 2018. god.</t>
  </si>
  <si>
    <t>III. kvartal 2018. god.</t>
  </si>
  <si>
    <t>IV. kvartal 2018. god.</t>
  </si>
  <si>
    <t>Ukupno za 2018. god.</t>
  </si>
  <si>
    <t>Siječanj 2018. god.</t>
  </si>
  <si>
    <t>Veljača 2018. god.</t>
  </si>
  <si>
    <t>Ožujak 2018. god.</t>
  </si>
  <si>
    <t>Travanj 2018. god.</t>
  </si>
  <si>
    <t>Svibanj 2018. god.</t>
  </si>
  <si>
    <t>Lipanj 2018. god.</t>
  </si>
  <si>
    <t>Srpanj 2018. god.</t>
  </si>
  <si>
    <t>Kolovoz 2018. god.</t>
  </si>
  <si>
    <t>Rujan 2018. god.</t>
  </si>
  <si>
    <t>Listopad 2018. god.</t>
  </si>
  <si>
    <t>Studeni 2018. god.</t>
  </si>
  <si>
    <t>Prosinac 2018. god.</t>
  </si>
  <si>
    <t>Grant za Obrtničku komoru ŽP</t>
  </si>
  <si>
    <t>URED ZA RAZVOJ I EUROPSKE INTEGRACIJE</t>
  </si>
  <si>
    <t>Ugovorene i druge posebne usluge - prostorni plan</t>
  </si>
  <si>
    <t>Otplate domaćeg pozajmljivanja-Koreja</t>
  </si>
  <si>
    <t>Otplate domaćeg pozajmljivanja-Austrija</t>
  </si>
  <si>
    <t>Ugovorene i druge posebne usluge - Nerda</t>
  </si>
  <si>
    <t>Grant za sufinanc.profesionalne vatrogasne postrojbe</t>
  </si>
  <si>
    <t>Grant za razvoj poduzetništva, obrta i zadruga</t>
  </si>
  <si>
    <t>Ugovorene i druge posebne usluge - Prostorni plan</t>
  </si>
  <si>
    <t>Grantovi nepro.organizacijama i udrugama građana</t>
  </si>
  <si>
    <t>Potpora riznici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</si>
</sst>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</font>
    <font>
      <b/>
      <sz val="8"/>
      <color indexed="81"/>
      <name val="Tahoma"/>
      <family val="2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indexed="81"/>
      <name val="Tahoma"/>
      <family val="2"/>
    </font>
    <font>
      <b/>
      <sz val="1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vertical="top"/>
    </xf>
    <xf numFmtId="0" fontId="3" fillId="0" borderId="0" xfId="0" applyFont="1"/>
    <xf numFmtId="0" fontId="2" fillId="0" borderId="2" xfId="0" applyFont="1" applyFill="1" applyBorder="1" applyAlignment="1">
      <alignment vertical="top"/>
    </xf>
    <xf numFmtId="0" fontId="1" fillId="0" borderId="3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11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34" xfId="0" applyNumberFormat="1" applyFont="1" applyBorder="1" applyAlignment="1" applyProtection="1">
      <alignment horizontal="center"/>
      <protection locked="0"/>
    </xf>
    <xf numFmtId="49" fontId="7" fillId="0" borderId="27" xfId="0" applyNumberFormat="1" applyFont="1" applyBorder="1" applyAlignment="1" applyProtection="1">
      <alignment horizontal="center"/>
      <protection locked="0"/>
    </xf>
    <xf numFmtId="49" fontId="4" fillId="0" borderId="34" xfId="0" applyNumberFormat="1" applyFont="1" applyBorder="1" applyAlignment="1" applyProtection="1">
      <alignment horizontal="center"/>
      <protection locked="0"/>
    </xf>
    <xf numFmtId="0" fontId="4" fillId="0" borderId="34" xfId="0" applyFont="1" applyBorder="1" applyProtection="1">
      <protection locked="0"/>
    </xf>
    <xf numFmtId="0" fontId="7" fillId="0" borderId="39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4" fillId="0" borderId="32" xfId="0" applyFont="1" applyBorder="1" applyProtection="1"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40" xfId="0" applyFont="1" applyBorder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24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40" xfId="0" applyFont="1" applyBorder="1" applyProtection="1">
      <protection locked="0"/>
    </xf>
    <xf numFmtId="3" fontId="4" fillId="0" borderId="24" xfId="0" applyNumberFormat="1" applyFont="1" applyBorder="1" applyProtection="1">
      <protection locked="0"/>
    </xf>
    <xf numFmtId="3" fontId="4" fillId="0" borderId="32" xfId="0" applyNumberFormat="1" applyFont="1" applyBorder="1" applyProtection="1">
      <protection locked="0"/>
    </xf>
    <xf numFmtId="0" fontId="1" fillId="0" borderId="40" xfId="0" applyFont="1" applyFill="1" applyBorder="1" applyAlignment="1" applyProtection="1">
      <alignment vertical="top"/>
      <protection locked="0"/>
    </xf>
    <xf numFmtId="0" fontId="4" fillId="0" borderId="25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1" xfId="0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3" fontId="4" fillId="0" borderId="33" xfId="0" applyNumberFormat="1" applyFont="1" applyBorder="1" applyProtection="1">
      <protection locked="0"/>
    </xf>
    <xf numFmtId="0" fontId="7" fillId="0" borderId="26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4" fillId="0" borderId="17" xfId="0" applyFont="1" applyBorder="1" applyProtection="1"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49" fontId="7" fillId="0" borderId="32" xfId="0" applyNumberFormat="1" applyFont="1" applyBorder="1" applyAlignment="1" applyProtection="1">
      <alignment horizontal="center"/>
      <protection locked="0"/>
    </xf>
    <xf numFmtId="49" fontId="7" fillId="0" borderId="28" xfId="0" applyNumberFormat="1" applyFont="1" applyBorder="1" applyAlignment="1" applyProtection="1">
      <alignment horizontal="center"/>
      <protection locked="0"/>
    </xf>
    <xf numFmtId="49" fontId="4" fillId="0" borderId="32" xfId="0" applyNumberFormat="1" applyFont="1" applyBorder="1" applyAlignment="1" applyProtection="1">
      <alignment horizontal="center"/>
      <protection locked="0"/>
    </xf>
    <xf numFmtId="0" fontId="4" fillId="0" borderId="49" xfId="0" applyFont="1" applyBorder="1" applyProtection="1">
      <protection locked="0"/>
    </xf>
    <xf numFmtId="0" fontId="4" fillId="0" borderId="50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20" xfId="0" applyFont="1" applyBorder="1" applyProtection="1">
      <protection locked="0"/>
    </xf>
    <xf numFmtId="49" fontId="4" fillId="0" borderId="44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Protection="1">
      <protection locked="0"/>
    </xf>
    <xf numFmtId="0" fontId="4" fillId="0" borderId="18" xfId="0" applyFont="1" applyBorder="1" applyProtection="1">
      <protection locked="0"/>
    </xf>
    <xf numFmtId="49" fontId="4" fillId="0" borderId="0" xfId="0" applyNumberFormat="1" applyFont="1" applyProtection="1">
      <protection locked="0"/>
    </xf>
    <xf numFmtId="0" fontId="4" fillId="0" borderId="45" xfId="0" applyFont="1" applyBorder="1" applyProtection="1">
      <protection locked="0"/>
    </xf>
    <xf numFmtId="49" fontId="4" fillId="0" borderId="33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27" xfId="0" applyFont="1" applyBorder="1" applyProtection="1"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42" xfId="0" applyFont="1" applyBorder="1" applyProtection="1"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3" fontId="4" fillId="0" borderId="26" xfId="0" applyNumberFormat="1" applyFont="1" applyBorder="1" applyProtection="1">
      <protection locked="0"/>
    </xf>
    <xf numFmtId="3" fontId="4" fillId="0" borderId="9" xfId="0" applyNumberFormat="1" applyFont="1" applyBorder="1" applyProtection="1">
      <protection locked="0"/>
    </xf>
    <xf numFmtId="3" fontId="7" fillId="0" borderId="24" xfId="0" applyNumberFormat="1" applyFont="1" applyBorder="1" applyProtection="1"/>
    <xf numFmtId="3" fontId="7" fillId="0" borderId="32" xfId="0" applyNumberFormat="1" applyFont="1" applyBorder="1" applyProtection="1"/>
    <xf numFmtId="3" fontId="7" fillId="0" borderId="28" xfId="0" applyNumberFormat="1" applyFont="1" applyBorder="1" applyProtection="1"/>
    <xf numFmtId="3" fontId="7" fillId="0" borderId="36" xfId="0" applyNumberFormat="1" applyFont="1" applyBorder="1" applyProtection="1"/>
    <xf numFmtId="3" fontId="4" fillId="0" borderId="28" xfId="0" applyNumberFormat="1" applyFont="1" applyBorder="1" applyProtection="1"/>
    <xf numFmtId="3" fontId="4" fillId="0" borderId="24" xfId="0" applyNumberFormat="1" applyFont="1" applyBorder="1" applyProtection="1"/>
    <xf numFmtId="3" fontId="4" fillId="0" borderId="32" xfId="0" applyNumberFormat="1" applyFont="1" applyBorder="1" applyProtection="1"/>
    <xf numFmtId="3" fontId="4" fillId="0" borderId="36" xfId="0" applyNumberFormat="1" applyFont="1" applyBorder="1" applyProtection="1"/>
    <xf numFmtId="3" fontId="4" fillId="0" borderId="29" xfId="0" applyNumberFormat="1" applyFont="1" applyBorder="1" applyProtection="1"/>
    <xf numFmtId="3" fontId="4" fillId="0" borderId="25" xfId="0" applyNumberFormat="1" applyFont="1" applyBorder="1" applyProtection="1"/>
    <xf numFmtId="3" fontId="4" fillId="0" borderId="33" xfId="0" applyNumberFormat="1" applyFont="1" applyBorder="1" applyProtection="1"/>
    <xf numFmtId="3" fontId="4" fillId="0" borderId="37" xfId="0" applyNumberFormat="1" applyFont="1" applyBorder="1" applyProtection="1"/>
    <xf numFmtId="3" fontId="7" fillId="0" borderId="26" xfId="0" applyNumberFormat="1" applyFont="1" applyBorder="1" applyProtection="1"/>
    <xf numFmtId="3" fontId="7" fillId="0" borderId="9" xfId="0" applyNumberFormat="1" applyFont="1" applyBorder="1" applyProtection="1"/>
    <xf numFmtId="3" fontId="7" fillId="0" borderId="30" xfId="0" applyNumberFormat="1" applyFont="1" applyBorder="1" applyProtection="1"/>
    <xf numFmtId="3" fontId="7" fillId="0" borderId="38" xfId="0" applyNumberFormat="1" applyFont="1" applyBorder="1" applyProtection="1"/>
    <xf numFmtId="0" fontId="10" fillId="3" borderId="1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8" fillId="2" borderId="0" xfId="0" applyFont="1" applyFill="1" applyProtection="1"/>
    <xf numFmtId="0" fontId="10" fillId="0" borderId="0" xfId="0" applyFont="1" applyProtection="1"/>
    <xf numFmtId="0" fontId="11" fillId="0" borderId="0" xfId="0" applyFont="1" applyProtection="1"/>
    <xf numFmtId="3" fontId="4" fillId="0" borderId="24" xfId="0" applyNumberFormat="1" applyFont="1" applyFill="1" applyBorder="1" applyProtection="1"/>
    <xf numFmtId="3" fontId="7" fillId="0" borderId="49" xfId="0" applyNumberFormat="1" applyFont="1" applyBorder="1" applyProtection="1"/>
    <xf numFmtId="3" fontId="7" fillId="0" borderId="50" xfId="0" applyNumberFormat="1" applyFont="1" applyBorder="1" applyProtection="1"/>
    <xf numFmtId="3" fontId="4" fillId="0" borderId="49" xfId="0" applyNumberFormat="1" applyFont="1" applyBorder="1" applyProtection="1"/>
    <xf numFmtId="3" fontId="4" fillId="0" borderId="50" xfId="0" applyNumberFormat="1" applyFont="1" applyBorder="1" applyProtection="1"/>
    <xf numFmtId="3" fontId="4" fillId="0" borderId="48" xfId="0" applyNumberFormat="1" applyFont="1" applyBorder="1" applyProtection="1"/>
    <xf numFmtId="3" fontId="4" fillId="0" borderId="43" xfId="0" applyNumberFormat="1" applyFont="1" applyBorder="1" applyProtection="1"/>
    <xf numFmtId="3" fontId="7" fillId="0" borderId="8" xfId="0" applyNumberFormat="1" applyFont="1" applyBorder="1" applyProtection="1"/>
    <xf numFmtId="3" fontId="7" fillId="0" borderId="46" xfId="0" applyNumberFormat="1" applyFont="1" applyBorder="1" applyProtection="1"/>
    <xf numFmtId="3" fontId="7" fillId="0" borderId="22" xfId="0" applyNumberFormat="1" applyFont="1" applyBorder="1" applyProtection="1"/>
    <xf numFmtId="3" fontId="7" fillId="0" borderId="40" xfId="0" applyNumberFormat="1" applyFont="1" applyBorder="1" applyProtection="1"/>
    <xf numFmtId="3" fontId="7" fillId="0" borderId="27" xfId="0" applyNumberFormat="1" applyFont="1" applyBorder="1" applyProtection="1"/>
    <xf numFmtId="3" fontId="7" fillId="0" borderId="23" xfId="0" applyNumberFormat="1" applyFont="1" applyBorder="1" applyProtection="1"/>
    <xf numFmtId="3" fontId="7" fillId="0" borderId="31" xfId="0" applyNumberFormat="1" applyFont="1" applyBorder="1" applyProtection="1"/>
    <xf numFmtId="3" fontId="7" fillId="0" borderId="35" xfId="0" applyNumberFormat="1" applyFont="1" applyBorder="1" applyProtection="1"/>
    <xf numFmtId="3" fontId="4" fillId="0" borderId="30" xfId="0" applyNumberFormat="1" applyFont="1" applyBorder="1" applyProtection="1"/>
    <xf numFmtId="3" fontId="4" fillId="0" borderId="38" xfId="0" applyNumberFormat="1" applyFont="1" applyBorder="1" applyProtection="1"/>
    <xf numFmtId="0" fontId="1" fillId="0" borderId="0" xfId="0" applyFont="1" applyBorder="1" applyProtection="1">
      <protection locked="0"/>
    </xf>
    <xf numFmtId="49" fontId="4" fillId="0" borderId="47" xfId="0" applyNumberFormat="1" applyFont="1" applyBorder="1" applyAlignment="1" applyProtection="1">
      <alignment horizontal="center"/>
      <protection locked="0"/>
    </xf>
    <xf numFmtId="0" fontId="4" fillId="0" borderId="52" xfId="0" applyFont="1" applyBorder="1" applyProtection="1">
      <protection locked="0"/>
    </xf>
    <xf numFmtId="0" fontId="4" fillId="0" borderId="5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Protection="1"/>
    <xf numFmtId="0" fontId="2" fillId="0" borderId="12" xfId="0" applyFont="1" applyBorder="1" applyAlignment="1" applyProtection="1">
      <alignment horizontal="center" vertical="center"/>
    </xf>
    <xf numFmtId="3" fontId="4" fillId="0" borderId="9" xfId="0" applyNumberFormat="1" applyFont="1" applyBorder="1" applyProtection="1"/>
    <xf numFmtId="0" fontId="4" fillId="0" borderId="53" xfId="0" applyFont="1" applyBorder="1" applyProtection="1">
      <protection locked="0"/>
    </xf>
    <xf numFmtId="0" fontId="1" fillId="0" borderId="0" xfId="0" applyFont="1" applyProtection="1"/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49" fontId="7" fillId="0" borderId="23" xfId="0" applyNumberFormat="1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/>
    </xf>
    <xf numFmtId="49" fontId="7" fillId="0" borderId="27" xfId="0" applyNumberFormat="1" applyFont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Protection="1"/>
    <xf numFmtId="0" fontId="2" fillId="0" borderId="15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7" fillId="0" borderId="39" xfId="0" applyFont="1" applyBorder="1" applyProtection="1"/>
    <xf numFmtId="0" fontId="7" fillId="0" borderId="40" xfId="0" applyFont="1" applyBorder="1" applyProtection="1"/>
    <xf numFmtId="0" fontId="4" fillId="0" borderId="40" xfId="0" applyFont="1" applyBorder="1" applyProtection="1"/>
    <xf numFmtId="0" fontId="1" fillId="0" borderId="40" xfId="0" applyFont="1" applyFill="1" applyBorder="1" applyAlignment="1" applyProtection="1">
      <alignment vertical="top"/>
    </xf>
    <xf numFmtId="0" fontId="4" fillId="0" borderId="41" xfId="0" applyFont="1" applyBorder="1" applyProtection="1"/>
    <xf numFmtId="0" fontId="7" fillId="0" borderId="15" xfId="0" applyFont="1" applyBorder="1" applyProtection="1"/>
    <xf numFmtId="49" fontId="7" fillId="0" borderId="24" xfId="0" applyNumberFormat="1" applyFont="1" applyBorder="1" applyAlignment="1" applyProtection="1">
      <alignment horizontal="center"/>
    </xf>
    <xf numFmtId="49" fontId="7" fillId="0" borderId="32" xfId="0" applyNumberFormat="1" applyFont="1" applyBorder="1" applyAlignment="1" applyProtection="1">
      <alignment horizontal="center"/>
    </xf>
    <xf numFmtId="49" fontId="7" fillId="0" borderId="28" xfId="0" applyNumberFormat="1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42" xfId="0" applyFont="1" applyBorder="1" applyProtection="1"/>
    <xf numFmtId="0" fontId="4" fillId="0" borderId="9" xfId="0" applyFont="1" applyBorder="1" applyAlignment="1" applyProtection="1">
      <alignment horizontal="center"/>
    </xf>
    <xf numFmtId="0" fontId="4" fillId="0" borderId="15" xfId="0" applyFont="1" applyBorder="1" applyProtection="1"/>
    <xf numFmtId="0" fontId="4" fillId="0" borderId="0" xfId="0" applyFont="1" applyProtection="1"/>
    <xf numFmtId="0" fontId="4" fillId="0" borderId="24" xfId="0" applyFont="1" applyBorder="1" applyProtection="1"/>
    <xf numFmtId="0" fontId="4" fillId="0" borderId="32" xfId="0" applyFont="1" applyBorder="1" applyProtection="1"/>
    <xf numFmtId="0" fontId="4" fillId="0" borderId="28" xfId="0" applyFont="1" applyBorder="1" applyProtection="1"/>
    <xf numFmtId="3" fontId="4" fillId="2" borderId="24" xfId="0" applyNumberFormat="1" applyFont="1" applyFill="1" applyBorder="1" applyProtection="1"/>
    <xf numFmtId="3" fontId="4" fillId="0" borderId="26" xfId="0" applyNumberFormat="1" applyFont="1" applyBorder="1" applyProtection="1"/>
    <xf numFmtId="0" fontId="4" fillId="0" borderId="23" xfId="0" applyFont="1" applyBorder="1" applyProtection="1"/>
    <xf numFmtId="0" fontId="4" fillId="0" borderId="31" xfId="0" applyFont="1" applyBorder="1" applyProtection="1"/>
    <xf numFmtId="0" fontId="4" fillId="0" borderId="27" xfId="0" applyFont="1" applyBorder="1" applyProtection="1"/>
    <xf numFmtId="0" fontId="4" fillId="0" borderId="34" xfId="0" applyFont="1" applyBorder="1" applyProtection="1"/>
    <xf numFmtId="3" fontId="7" fillId="2" borderId="26" xfId="0" applyNumberFormat="1" applyFont="1" applyFill="1" applyBorder="1" applyProtection="1"/>
    <xf numFmtId="3" fontId="4" fillId="0" borderId="8" xfId="0" applyNumberFormat="1" applyFont="1" applyBorder="1" applyProtection="1"/>
    <xf numFmtId="0" fontId="4" fillId="0" borderId="54" xfId="0" applyFont="1" applyBorder="1" applyProtection="1">
      <protection locked="0"/>
    </xf>
    <xf numFmtId="0" fontId="4" fillId="0" borderId="55" xfId="0" applyFont="1" applyBorder="1" applyProtection="1">
      <protection locked="0"/>
    </xf>
    <xf numFmtId="0" fontId="4" fillId="0" borderId="56" xfId="0" applyFont="1" applyBorder="1" applyProtection="1">
      <protection locked="0"/>
    </xf>
    <xf numFmtId="49" fontId="4" fillId="0" borderId="55" xfId="0" applyNumberFormat="1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57" xfId="0" applyFont="1" applyBorder="1" applyProtection="1">
      <protection locked="0"/>
    </xf>
    <xf numFmtId="3" fontId="4" fillId="0" borderId="54" xfId="0" applyNumberFormat="1" applyFont="1" applyBorder="1" applyProtection="1"/>
    <xf numFmtId="3" fontId="4" fillId="0" borderId="55" xfId="0" applyNumberFormat="1" applyFont="1" applyBorder="1" applyProtection="1"/>
    <xf numFmtId="3" fontId="4" fillId="0" borderId="56" xfId="0" applyNumberFormat="1" applyFont="1" applyBorder="1" applyProtection="1"/>
    <xf numFmtId="3" fontId="4" fillId="0" borderId="54" xfId="0" applyNumberFormat="1" applyFont="1" applyBorder="1" applyProtection="1">
      <protection locked="0"/>
    </xf>
    <xf numFmtId="3" fontId="4" fillId="0" borderId="55" xfId="0" applyNumberFormat="1" applyFont="1" applyBorder="1" applyProtection="1">
      <protection locked="0"/>
    </xf>
    <xf numFmtId="3" fontId="4" fillId="0" borderId="58" xfId="0" applyNumberFormat="1" applyFont="1" applyBorder="1" applyProtection="1"/>
    <xf numFmtId="0" fontId="4" fillId="0" borderId="55" xfId="0" applyFont="1" applyBorder="1" applyAlignment="1" applyProtection="1">
      <alignment horizontal="center"/>
    </xf>
    <xf numFmtId="0" fontId="4" fillId="0" borderId="57" xfId="0" applyFont="1" applyBorder="1" applyProtection="1"/>
    <xf numFmtId="3" fontId="4" fillId="0" borderId="59" xfId="0" applyNumberFormat="1" applyFont="1" applyBorder="1" applyProtection="1"/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textRotation="90"/>
      <protection locked="0"/>
    </xf>
    <xf numFmtId="0" fontId="2" fillId="0" borderId="6" xfId="0" applyFont="1" applyBorder="1" applyAlignment="1" applyProtection="1">
      <alignment horizontal="center" vertical="center" textRotation="90"/>
      <protection locked="0"/>
    </xf>
    <xf numFmtId="0" fontId="2" fillId="0" borderId="8" xfId="0" applyFont="1" applyBorder="1" applyAlignment="1" applyProtection="1">
      <alignment horizontal="center" vertical="center" textRotation="90"/>
      <protection locked="0"/>
    </xf>
    <xf numFmtId="0" fontId="2" fillId="0" borderId="5" xfId="0" applyFont="1" applyBorder="1" applyAlignment="1" applyProtection="1">
      <alignment horizontal="center" vertical="center" textRotation="90"/>
      <protection locked="0"/>
    </xf>
    <xf numFmtId="0" fontId="2" fillId="0" borderId="7" xfId="0" applyFont="1" applyBorder="1" applyAlignment="1" applyProtection="1">
      <alignment horizontal="center" vertical="center" textRotation="90"/>
      <protection locked="0"/>
    </xf>
    <xf numFmtId="0" fontId="2" fillId="0" borderId="9" xfId="0" applyFont="1" applyBorder="1" applyAlignment="1" applyProtection="1">
      <alignment horizontal="center" vertical="center" textRotation="90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0" fillId="0" borderId="7" xfId="0" applyBorder="1" applyAlignment="1" applyProtection="1">
      <alignment horizontal="center" vertical="center" textRotation="90"/>
      <protection locked="0"/>
    </xf>
    <xf numFmtId="0" fontId="0" fillId="0" borderId="9" xfId="0" applyBorder="1" applyAlignment="1" applyProtection="1">
      <alignment horizontal="center" vertical="center" textRotation="90"/>
      <protection locked="0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textRotation="90"/>
    </xf>
    <xf numFmtId="0" fontId="2" fillId="0" borderId="6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horizontal="center" vertical="center" textRotation="90"/>
    </xf>
    <xf numFmtId="0" fontId="2" fillId="0" borderId="5" xfId="0" applyFont="1" applyBorder="1" applyAlignment="1" applyProtection="1">
      <alignment horizontal="center" vertical="center" textRotation="90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9" xfId="0" applyFont="1" applyBorder="1" applyAlignment="1" applyProtection="1">
      <alignment horizontal="center" vertical="center" textRotation="90"/>
    </xf>
    <xf numFmtId="0" fontId="2" fillId="0" borderId="45" xfId="0" applyFont="1" applyBorder="1" applyAlignment="1" applyProtection="1">
      <alignment horizontal="center" vertical="center" textRotation="90" wrapText="1"/>
    </xf>
    <xf numFmtId="0" fontId="2" fillId="0" borderId="17" xfId="0" applyFont="1" applyBorder="1" applyAlignment="1" applyProtection="1">
      <alignment horizontal="center" vertical="center" textRotation="90" wrapText="1"/>
    </xf>
    <xf numFmtId="0" fontId="2" fillId="0" borderId="18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Godišnji"/>
      <sheetName val="Kvartalni"/>
      <sheetName val="Mjesečni"/>
    </sheetNames>
    <sheetDataSet>
      <sheetData sheetId="0">
        <row r="1">
          <cell r="A1" t="str">
            <v xml:space="preserve">AAAAAAAAAAA </v>
          </cell>
        </row>
        <row r="2">
          <cell r="A2">
            <v>10010001</v>
          </cell>
        </row>
        <row r="3">
          <cell r="A3">
            <v>10010002</v>
          </cell>
        </row>
        <row r="4">
          <cell r="A4">
            <v>11010001</v>
          </cell>
        </row>
        <row r="5">
          <cell r="A5">
            <v>11010002</v>
          </cell>
        </row>
        <row r="6">
          <cell r="A6">
            <v>11010003</v>
          </cell>
        </row>
        <row r="7">
          <cell r="A7">
            <v>11010004</v>
          </cell>
        </row>
        <row r="8">
          <cell r="A8">
            <v>11010005</v>
          </cell>
        </row>
        <row r="9">
          <cell r="A9">
            <v>12010001</v>
          </cell>
        </row>
        <row r="10">
          <cell r="A10">
            <v>13010001</v>
          </cell>
        </row>
        <row r="11">
          <cell r="A11">
            <v>14010001</v>
          </cell>
        </row>
        <row r="12">
          <cell r="A12">
            <v>14020003</v>
          </cell>
        </row>
        <row r="13">
          <cell r="A13">
            <v>14050001</v>
          </cell>
        </row>
        <row r="14">
          <cell r="A14">
            <v>14050002</v>
          </cell>
        </row>
        <row r="15">
          <cell r="A15">
            <v>14060001</v>
          </cell>
        </row>
        <row r="16">
          <cell r="A16">
            <v>15010001</v>
          </cell>
        </row>
        <row r="17">
          <cell r="A17">
            <v>16010001</v>
          </cell>
        </row>
        <row r="18">
          <cell r="A18">
            <v>17010001</v>
          </cell>
        </row>
        <row r="19">
          <cell r="A19">
            <v>18010001</v>
          </cell>
        </row>
        <row r="20">
          <cell r="A20">
            <v>19010001</v>
          </cell>
        </row>
        <row r="21">
          <cell r="A21">
            <v>20010001</v>
          </cell>
        </row>
        <row r="22">
          <cell r="A22">
            <v>20020002</v>
          </cell>
        </row>
        <row r="23">
          <cell r="A23">
            <v>20020003</v>
          </cell>
        </row>
        <row r="24">
          <cell r="A24">
            <v>20020004</v>
          </cell>
        </row>
        <row r="25">
          <cell r="A25">
            <v>20030001</v>
          </cell>
        </row>
        <row r="26">
          <cell r="A26">
            <v>20030002</v>
          </cell>
        </row>
        <row r="27">
          <cell r="A27">
            <v>20030003</v>
          </cell>
        </row>
        <row r="28">
          <cell r="A28">
            <v>20030004</v>
          </cell>
        </row>
        <row r="29">
          <cell r="A29">
            <v>20030005</v>
          </cell>
        </row>
        <row r="30">
          <cell r="A30">
            <v>20030006</v>
          </cell>
        </row>
        <row r="31">
          <cell r="A31">
            <v>20030007</v>
          </cell>
        </row>
        <row r="32">
          <cell r="A32">
            <v>21010001</v>
          </cell>
        </row>
        <row r="33">
          <cell r="A33">
            <v>22010001</v>
          </cell>
        </row>
        <row r="34">
          <cell r="A34">
            <v>23010001</v>
          </cell>
        </row>
        <row r="35">
          <cell r="A35">
            <v>24010001</v>
          </cell>
        </row>
        <row r="36">
          <cell r="A36">
            <v>26010001</v>
          </cell>
        </row>
        <row r="37">
          <cell r="A37">
            <v>27010001</v>
          </cell>
        </row>
        <row r="38">
          <cell r="A38">
            <v>28010001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7"/>
  <sheetViews>
    <sheetView workbookViewId="0">
      <selection activeCell="B8" sqref="B8"/>
    </sheetView>
  </sheetViews>
  <sheetFormatPr defaultRowHeight="15"/>
  <cols>
    <col min="2" max="2" width="49.5703125" customWidth="1"/>
  </cols>
  <sheetData>
    <row r="1" spans="1:11" ht="15.75" thickBot="1"/>
    <row r="2" spans="1:11" ht="15.75" thickBot="1">
      <c r="A2" s="1">
        <v>10010001</v>
      </c>
      <c r="B2" s="2" t="s">
        <v>0</v>
      </c>
      <c r="I2" s="3" t="s">
        <v>1</v>
      </c>
      <c r="J2" t="s">
        <v>2</v>
      </c>
      <c r="K2" t="s">
        <v>224</v>
      </c>
    </row>
    <row r="3" spans="1:11" ht="15.75" thickBot="1">
      <c r="A3" s="1">
        <v>11010001</v>
      </c>
      <c r="B3" s="4" t="s">
        <v>5</v>
      </c>
      <c r="I3" s="3" t="s">
        <v>4</v>
      </c>
      <c r="J3" t="s">
        <v>2</v>
      </c>
      <c r="K3" t="s">
        <v>225</v>
      </c>
    </row>
    <row r="4" spans="1:11" ht="15.75" thickBot="1">
      <c r="A4" s="1">
        <v>11010002</v>
      </c>
      <c r="B4" s="4" t="s">
        <v>7</v>
      </c>
      <c r="I4" s="3" t="s">
        <v>6</v>
      </c>
      <c r="J4" t="s">
        <v>2</v>
      </c>
      <c r="K4" t="s">
        <v>226</v>
      </c>
    </row>
    <row r="5" spans="1:11" ht="15.75" thickBot="1">
      <c r="A5" s="1">
        <v>11010003</v>
      </c>
      <c r="B5" s="4" t="s">
        <v>10</v>
      </c>
      <c r="I5" s="3" t="s">
        <v>8</v>
      </c>
      <c r="J5" t="s">
        <v>9</v>
      </c>
      <c r="K5" t="s">
        <v>227</v>
      </c>
    </row>
    <row r="6" spans="1:11" ht="15.75" thickBot="1">
      <c r="A6" s="1">
        <v>11010004</v>
      </c>
      <c r="B6" s="4" t="s">
        <v>12</v>
      </c>
      <c r="I6" s="3" t="s">
        <v>11</v>
      </c>
      <c r="J6" t="s">
        <v>9</v>
      </c>
      <c r="K6" t="s">
        <v>228</v>
      </c>
    </row>
    <row r="7" spans="1:11" ht="15.75" thickBot="1">
      <c r="A7" s="1">
        <v>11010005</v>
      </c>
      <c r="B7" s="4" t="s">
        <v>237</v>
      </c>
      <c r="I7" s="3" t="s">
        <v>13</v>
      </c>
      <c r="J7" t="s">
        <v>9</v>
      </c>
      <c r="K7" t="s">
        <v>229</v>
      </c>
    </row>
    <row r="8" spans="1:11" ht="15.75" thickBot="1">
      <c r="A8" s="5">
        <v>12010001</v>
      </c>
      <c r="B8" s="4" t="s">
        <v>16</v>
      </c>
      <c r="I8" s="3" t="s">
        <v>14</v>
      </c>
      <c r="J8" t="s">
        <v>15</v>
      </c>
      <c r="K8" t="s">
        <v>230</v>
      </c>
    </row>
    <row r="9" spans="1:11" ht="15.75" thickBot="1">
      <c r="A9" s="1">
        <v>13010001</v>
      </c>
      <c r="B9" s="4" t="s">
        <v>18</v>
      </c>
      <c r="I9" s="3" t="s">
        <v>17</v>
      </c>
      <c r="J9" t="s">
        <v>15</v>
      </c>
      <c r="K9" t="s">
        <v>231</v>
      </c>
    </row>
    <row r="10" spans="1:11" ht="15.75" thickBot="1">
      <c r="A10" s="1">
        <v>14010001</v>
      </c>
      <c r="B10" s="4" t="s">
        <v>20</v>
      </c>
      <c r="I10" s="3" t="s">
        <v>19</v>
      </c>
      <c r="J10" t="s">
        <v>15</v>
      </c>
      <c r="K10" t="s">
        <v>232</v>
      </c>
    </row>
    <row r="11" spans="1:11" ht="15.75" thickBot="1">
      <c r="A11" s="1">
        <v>14020003</v>
      </c>
      <c r="B11" s="4" t="s">
        <v>23</v>
      </c>
      <c r="I11" s="3" t="s">
        <v>21</v>
      </c>
      <c r="J11" t="s">
        <v>22</v>
      </c>
      <c r="K11" t="s">
        <v>233</v>
      </c>
    </row>
    <row r="12" spans="1:11" ht="15.75" thickBot="1">
      <c r="A12" s="1">
        <v>14050001</v>
      </c>
      <c r="B12" s="4" t="s">
        <v>25</v>
      </c>
      <c r="I12" s="3" t="s">
        <v>24</v>
      </c>
      <c r="J12" t="s">
        <v>22</v>
      </c>
      <c r="K12" t="s">
        <v>234</v>
      </c>
    </row>
    <row r="13" spans="1:11" ht="15.75" thickBot="1">
      <c r="A13" s="1">
        <v>14050002</v>
      </c>
      <c r="B13" s="4" t="s">
        <v>27</v>
      </c>
      <c r="I13" s="3" t="s">
        <v>26</v>
      </c>
      <c r="J13" t="s">
        <v>22</v>
      </c>
      <c r="K13" t="s">
        <v>235</v>
      </c>
    </row>
    <row r="14" spans="1:11" ht="15.75" thickBot="1">
      <c r="A14" s="1">
        <v>14060001</v>
      </c>
      <c r="B14" s="4" t="s">
        <v>28</v>
      </c>
    </row>
    <row r="15" spans="1:11" ht="15.75" thickBot="1">
      <c r="A15" s="1">
        <v>15010001</v>
      </c>
      <c r="B15" s="4" t="s">
        <v>29</v>
      </c>
    </row>
    <row r="16" spans="1:11" ht="15.75" thickBot="1">
      <c r="A16" s="1">
        <v>16010001</v>
      </c>
      <c r="B16" s="4" t="s">
        <v>30</v>
      </c>
    </row>
    <row r="17" spans="1:2" ht="15.75" thickBot="1">
      <c r="A17" s="1">
        <v>17010001</v>
      </c>
      <c r="B17" s="4" t="s">
        <v>31</v>
      </c>
    </row>
    <row r="18" spans="1:2" ht="15.75" thickBot="1">
      <c r="A18" s="1">
        <v>18010001</v>
      </c>
      <c r="B18" s="4" t="s">
        <v>32</v>
      </c>
    </row>
    <row r="19" spans="1:2" ht="15.75" thickBot="1">
      <c r="A19" s="1">
        <v>19010001</v>
      </c>
      <c r="B19" s="4" t="s">
        <v>33</v>
      </c>
    </row>
    <row r="20" spans="1:2" ht="15.75" thickBot="1">
      <c r="A20" s="1">
        <v>20010001</v>
      </c>
      <c r="B20" s="4" t="s">
        <v>34</v>
      </c>
    </row>
    <row r="21" spans="1:2" ht="15.75" thickBot="1">
      <c r="A21" s="1">
        <v>20020002</v>
      </c>
      <c r="B21" s="4" t="s">
        <v>35</v>
      </c>
    </row>
    <row r="22" spans="1:2" ht="15.75" thickBot="1">
      <c r="A22" s="1">
        <v>20020003</v>
      </c>
      <c r="B22" s="4" t="s">
        <v>36</v>
      </c>
    </row>
    <row r="23" spans="1:2" ht="15.75" thickBot="1">
      <c r="A23" s="1">
        <v>20020004</v>
      </c>
      <c r="B23" s="4" t="s">
        <v>37</v>
      </c>
    </row>
    <row r="24" spans="1:2" ht="15.75" thickBot="1">
      <c r="A24" s="1">
        <v>20030001</v>
      </c>
      <c r="B24" s="4" t="s">
        <v>38</v>
      </c>
    </row>
    <row r="25" spans="1:2" ht="15.75" thickBot="1">
      <c r="A25" s="1">
        <v>20030002</v>
      </c>
      <c r="B25" s="4" t="s">
        <v>39</v>
      </c>
    </row>
    <row r="26" spans="1:2" ht="15.75" thickBot="1">
      <c r="A26" s="1">
        <v>20030003</v>
      </c>
      <c r="B26" s="4" t="s">
        <v>40</v>
      </c>
    </row>
    <row r="27" spans="1:2" ht="15.75" thickBot="1">
      <c r="A27" s="1">
        <v>20030004</v>
      </c>
      <c r="B27" s="4" t="s">
        <v>41</v>
      </c>
    </row>
    <row r="28" spans="1:2" ht="15.75" thickBot="1">
      <c r="A28" s="1">
        <v>20030005</v>
      </c>
      <c r="B28" s="4" t="s">
        <v>42</v>
      </c>
    </row>
    <row r="29" spans="1:2" ht="15.75" thickBot="1">
      <c r="A29" s="1">
        <v>20030006</v>
      </c>
      <c r="B29" s="4" t="s">
        <v>43</v>
      </c>
    </row>
    <row r="30" spans="1:2" ht="15.75" thickBot="1">
      <c r="A30" s="1">
        <v>20030007</v>
      </c>
      <c r="B30" s="4" t="s">
        <v>44</v>
      </c>
    </row>
    <row r="31" spans="1:2" ht="15.75" thickBot="1">
      <c r="A31" s="1">
        <v>21010001</v>
      </c>
      <c r="B31" s="4" t="s">
        <v>45</v>
      </c>
    </row>
    <row r="32" spans="1:2" ht="15.75" thickBot="1">
      <c r="A32" s="1">
        <v>22010001</v>
      </c>
      <c r="B32" s="4" t="s">
        <v>46</v>
      </c>
    </row>
    <row r="33" spans="1:2" ht="15.75" thickBot="1">
      <c r="A33" s="1">
        <v>23010001</v>
      </c>
      <c r="B33" s="4" t="s">
        <v>47</v>
      </c>
    </row>
    <row r="34" spans="1:2" ht="15.75" thickBot="1">
      <c r="A34" s="1">
        <v>24010001</v>
      </c>
      <c r="B34" s="4" t="s">
        <v>48</v>
      </c>
    </row>
    <row r="35" spans="1:2" ht="15.75" thickBot="1">
      <c r="A35" s="1">
        <v>26010001</v>
      </c>
      <c r="B35" s="4" t="s">
        <v>49</v>
      </c>
    </row>
    <row r="36" spans="1:2" ht="15.75" thickBot="1">
      <c r="A36" s="1">
        <v>27010001</v>
      </c>
      <c r="B36" s="4" t="s">
        <v>50</v>
      </c>
    </row>
    <row r="37" spans="1:2">
      <c r="A37" s="1">
        <v>28010001</v>
      </c>
      <c r="B37" s="4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 tint="-0.249977111117893"/>
  </sheetPr>
  <dimension ref="A1:Y933"/>
  <sheetViews>
    <sheetView tabSelected="1" workbookViewId="0">
      <pane ySplit="10" topLeftCell="A11" activePane="bottomLeft" state="frozen"/>
      <selection pane="bottomLeft" activeCell="M22" sqref="M22"/>
    </sheetView>
  </sheetViews>
  <sheetFormatPr defaultRowHeight="12"/>
  <cols>
    <col min="1" max="2" width="2.85546875" style="7" customWidth="1"/>
    <col min="3" max="3" width="4.5703125" style="7" customWidth="1"/>
    <col min="4" max="4" width="7.42578125" style="7" customWidth="1"/>
    <col min="5" max="5" width="10" style="7" customWidth="1"/>
    <col min="6" max="6" width="43.28515625" style="7" customWidth="1"/>
    <col min="7" max="16384" width="9.140625" style="7"/>
  </cols>
  <sheetData>
    <row r="1" spans="1:25" ht="15">
      <c r="A1" s="206" t="s">
        <v>217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5">
      <c r="G2" s="114">
        <f>E4</f>
        <v>10010001</v>
      </c>
    </row>
    <row r="3" spans="1:25" ht="15">
      <c r="A3" s="8" t="s">
        <v>63</v>
      </c>
      <c r="B3" s="8"/>
      <c r="C3" s="8"/>
      <c r="D3" s="8"/>
      <c r="E3" s="115" t="str">
        <f>INDEX(Lista!A:B,MATCH($E$4,Lista!A:A,0),2)</f>
        <v>SKUPŠTINA ŽUPANIJE POSAVSKE</v>
      </c>
      <c r="F3" s="8"/>
    </row>
    <row r="4" spans="1:25" ht="15">
      <c r="A4" s="8" t="s">
        <v>64</v>
      </c>
      <c r="B4" s="8"/>
      <c r="C4" s="8"/>
      <c r="D4" s="8"/>
      <c r="E4" s="110">
        <v>10010001</v>
      </c>
      <c r="F4" s="6"/>
    </row>
    <row r="5" spans="1:25" ht="12.75" thickBot="1"/>
    <row r="6" spans="1:25" ht="12" customHeight="1" thickBot="1">
      <c r="A6" s="211" t="s">
        <v>52</v>
      </c>
      <c r="B6" s="214" t="s">
        <v>53</v>
      </c>
      <c r="C6" s="217" t="s">
        <v>54</v>
      </c>
      <c r="D6" s="217" t="s">
        <v>206</v>
      </c>
      <c r="E6" s="217" t="s">
        <v>55</v>
      </c>
      <c r="F6" s="208" t="s">
        <v>56</v>
      </c>
      <c r="G6" s="9"/>
      <c r="H6" s="10" t="s">
        <v>218</v>
      </c>
      <c r="I6" s="11"/>
      <c r="J6" s="12"/>
      <c r="K6" s="13" t="s">
        <v>219</v>
      </c>
      <c r="L6" s="14"/>
      <c r="M6" s="12"/>
      <c r="N6" s="13" t="s">
        <v>220</v>
      </c>
      <c r="O6" s="14"/>
      <c r="P6" s="12"/>
      <c r="Q6" s="13" t="s">
        <v>221</v>
      </c>
      <c r="R6" s="14"/>
      <c r="S6" s="12"/>
      <c r="T6" s="13" t="s">
        <v>222</v>
      </c>
      <c r="U6" s="14"/>
      <c r="V6" s="12"/>
      <c r="W6" s="13" t="s">
        <v>223</v>
      </c>
      <c r="X6" s="14"/>
    </row>
    <row r="7" spans="1:25">
      <c r="A7" s="212"/>
      <c r="B7" s="215"/>
      <c r="C7" s="218"/>
      <c r="D7" s="220"/>
      <c r="E7" s="215"/>
      <c r="F7" s="209"/>
      <c r="G7" s="15" t="s">
        <v>57</v>
      </c>
      <c r="H7" s="16" t="s">
        <v>58</v>
      </c>
      <c r="I7" s="17" t="s">
        <v>59</v>
      </c>
      <c r="J7" s="15" t="s">
        <v>57</v>
      </c>
      <c r="K7" s="16" t="s">
        <v>58</v>
      </c>
      <c r="L7" s="17" t="s">
        <v>59</v>
      </c>
      <c r="M7" s="15" t="s">
        <v>57</v>
      </c>
      <c r="N7" s="16" t="s">
        <v>58</v>
      </c>
      <c r="O7" s="17" t="s">
        <v>59</v>
      </c>
      <c r="P7" s="15" t="s">
        <v>57</v>
      </c>
      <c r="Q7" s="16" t="s">
        <v>58</v>
      </c>
      <c r="R7" s="17" t="s">
        <v>59</v>
      </c>
      <c r="S7" s="15" t="s">
        <v>57</v>
      </c>
      <c r="T7" s="16" t="s">
        <v>58</v>
      </c>
      <c r="U7" s="17" t="s">
        <v>59</v>
      </c>
      <c r="V7" s="15" t="s">
        <v>57</v>
      </c>
      <c r="W7" s="16" t="s">
        <v>58</v>
      </c>
      <c r="X7" s="17" t="s">
        <v>59</v>
      </c>
    </row>
    <row r="8" spans="1:25" ht="14.25" customHeight="1">
      <c r="A8" s="212"/>
      <c r="B8" s="215"/>
      <c r="C8" s="218"/>
      <c r="D8" s="220"/>
      <c r="E8" s="215"/>
      <c r="F8" s="209"/>
      <c r="G8" s="18" t="s">
        <v>65</v>
      </c>
      <c r="H8" s="19" t="s">
        <v>66</v>
      </c>
      <c r="I8" s="20" t="s">
        <v>60</v>
      </c>
      <c r="J8" s="18" t="s">
        <v>65</v>
      </c>
      <c r="K8" s="19" t="s">
        <v>66</v>
      </c>
      <c r="L8" s="20" t="s">
        <v>60</v>
      </c>
      <c r="M8" s="18" t="s">
        <v>65</v>
      </c>
      <c r="N8" s="19" t="s">
        <v>66</v>
      </c>
      <c r="O8" s="20" t="s">
        <v>60</v>
      </c>
      <c r="P8" s="18" t="s">
        <v>65</v>
      </c>
      <c r="Q8" s="19" t="s">
        <v>66</v>
      </c>
      <c r="R8" s="20" t="s">
        <v>60</v>
      </c>
      <c r="S8" s="18" t="s">
        <v>65</v>
      </c>
      <c r="T8" s="19" t="s">
        <v>66</v>
      </c>
      <c r="U8" s="20" t="s">
        <v>60</v>
      </c>
      <c r="V8" s="18" t="s">
        <v>65</v>
      </c>
      <c r="W8" s="19" t="s">
        <v>66</v>
      </c>
      <c r="X8" s="20" t="s">
        <v>60</v>
      </c>
    </row>
    <row r="9" spans="1:25" ht="12.75" customHeight="1" thickBot="1">
      <c r="A9" s="213"/>
      <c r="B9" s="216"/>
      <c r="C9" s="219"/>
      <c r="D9" s="221"/>
      <c r="E9" s="216"/>
      <c r="F9" s="210"/>
      <c r="G9" s="21" t="s">
        <v>61</v>
      </c>
      <c r="H9" s="22" t="s">
        <v>62</v>
      </c>
      <c r="I9" s="23" t="s">
        <v>207</v>
      </c>
      <c r="J9" s="21" t="s">
        <v>61</v>
      </c>
      <c r="K9" s="22" t="s">
        <v>62</v>
      </c>
      <c r="L9" s="23" t="s">
        <v>207</v>
      </c>
      <c r="M9" s="21" t="s">
        <v>61</v>
      </c>
      <c r="N9" s="22" t="s">
        <v>62</v>
      </c>
      <c r="O9" s="23" t="s">
        <v>207</v>
      </c>
      <c r="P9" s="21" t="s">
        <v>61</v>
      </c>
      <c r="Q9" s="22" t="s">
        <v>62</v>
      </c>
      <c r="R9" s="23" t="s">
        <v>207</v>
      </c>
      <c r="S9" s="21" t="s">
        <v>61</v>
      </c>
      <c r="T9" s="22" t="s">
        <v>62</v>
      </c>
      <c r="U9" s="23" t="s">
        <v>207</v>
      </c>
      <c r="V9" s="21" t="s">
        <v>61</v>
      </c>
      <c r="W9" s="22" t="s">
        <v>62</v>
      </c>
      <c r="X9" s="23" t="s">
        <v>207</v>
      </c>
    </row>
    <row r="10" spans="1:25" ht="12.75" thickBot="1">
      <c r="A10" s="24">
        <v>1</v>
      </c>
      <c r="B10" s="25">
        <v>2</v>
      </c>
      <c r="C10" s="26">
        <v>3</v>
      </c>
      <c r="D10" s="25"/>
      <c r="E10" s="25">
        <v>4</v>
      </c>
      <c r="F10" s="26">
        <v>5</v>
      </c>
      <c r="G10" s="27">
        <v>6</v>
      </c>
      <c r="H10" s="25">
        <v>7</v>
      </c>
      <c r="I10" s="28">
        <v>8</v>
      </c>
      <c r="J10" s="24">
        <v>9</v>
      </c>
      <c r="K10" s="25">
        <v>10</v>
      </c>
      <c r="L10" s="26">
        <v>11</v>
      </c>
      <c r="M10" s="24">
        <v>12</v>
      </c>
      <c r="N10" s="25">
        <v>13</v>
      </c>
      <c r="O10" s="26">
        <v>14</v>
      </c>
      <c r="P10" s="24">
        <v>15</v>
      </c>
      <c r="Q10" s="25">
        <v>16</v>
      </c>
      <c r="R10" s="26">
        <v>17</v>
      </c>
      <c r="S10" s="24">
        <v>18</v>
      </c>
      <c r="T10" s="25">
        <v>19</v>
      </c>
      <c r="U10" s="26">
        <v>20</v>
      </c>
      <c r="V10" s="24">
        <v>21</v>
      </c>
      <c r="W10" s="25">
        <v>22</v>
      </c>
      <c r="X10" s="29">
        <v>23</v>
      </c>
    </row>
    <row r="11" spans="1:25">
      <c r="A11" s="30">
        <v>10</v>
      </c>
      <c r="B11" s="31" t="s">
        <v>67</v>
      </c>
      <c r="C11" s="32" t="s">
        <v>68</v>
      </c>
      <c r="D11" s="33"/>
      <c r="E11" s="34"/>
      <c r="F11" s="35" t="s">
        <v>0</v>
      </c>
      <c r="G11" s="185"/>
      <c r="H11" s="186"/>
      <c r="I11" s="187"/>
      <c r="J11" s="185"/>
      <c r="K11" s="188"/>
      <c r="L11" s="187"/>
      <c r="M11" s="36"/>
      <c r="N11" s="34"/>
      <c r="O11" s="38"/>
      <c r="P11" s="36"/>
      <c r="Q11" s="34"/>
      <c r="R11" s="38"/>
      <c r="S11" s="36"/>
      <c r="T11" s="34"/>
      <c r="U11" s="38"/>
      <c r="V11" s="36"/>
      <c r="W11" s="34"/>
      <c r="X11" s="39"/>
    </row>
    <row r="12" spans="1:25" s="47" customFormat="1">
      <c r="A12" s="40"/>
      <c r="B12" s="41"/>
      <c r="C12" s="42"/>
      <c r="D12" s="43"/>
      <c r="E12" s="44">
        <v>611000</v>
      </c>
      <c r="F12" s="45" t="s">
        <v>69</v>
      </c>
      <c r="G12" s="94">
        <f>SUM(G13:G15)</f>
        <v>449460</v>
      </c>
      <c r="H12" s="95">
        <f t="shared" ref="H12:X12" si="0">SUM(H13:H15)</f>
        <v>0</v>
      </c>
      <c r="I12" s="96">
        <f t="shared" si="0"/>
        <v>449460</v>
      </c>
      <c r="J12" s="94">
        <f t="shared" si="0"/>
        <v>0</v>
      </c>
      <c r="K12" s="95">
        <f t="shared" si="0"/>
        <v>0</v>
      </c>
      <c r="L12" s="96">
        <f t="shared" si="0"/>
        <v>0</v>
      </c>
      <c r="M12" s="94">
        <f t="shared" si="0"/>
        <v>0</v>
      </c>
      <c r="N12" s="95">
        <f t="shared" si="0"/>
        <v>0</v>
      </c>
      <c r="O12" s="96">
        <f t="shared" si="0"/>
        <v>0</v>
      </c>
      <c r="P12" s="94">
        <f t="shared" si="0"/>
        <v>0</v>
      </c>
      <c r="Q12" s="95">
        <f t="shared" si="0"/>
        <v>0</v>
      </c>
      <c r="R12" s="96">
        <f t="shared" si="0"/>
        <v>0</v>
      </c>
      <c r="S12" s="94">
        <f t="shared" si="0"/>
        <v>0</v>
      </c>
      <c r="T12" s="95">
        <f t="shared" si="0"/>
        <v>0</v>
      </c>
      <c r="U12" s="96">
        <f t="shared" si="0"/>
        <v>0</v>
      </c>
      <c r="V12" s="94">
        <f t="shared" si="0"/>
        <v>0</v>
      </c>
      <c r="W12" s="95">
        <f t="shared" si="0"/>
        <v>0</v>
      </c>
      <c r="X12" s="97">
        <f t="shared" si="0"/>
        <v>0</v>
      </c>
      <c r="Y12" s="116" t="str">
        <f t="shared" ref="Y12:Y32" si="1">IF(OR(V12&gt;G12, W12&gt;H12),"Ukupni operativni plan je veći od Proračuna!","")</f>
        <v/>
      </c>
    </row>
    <row r="13" spans="1:25">
      <c r="A13" s="48"/>
      <c r="B13" s="43"/>
      <c r="C13" s="49"/>
      <c r="D13" s="43"/>
      <c r="E13" s="50">
        <v>611100</v>
      </c>
      <c r="F13" s="51" t="s">
        <v>70</v>
      </c>
      <c r="G13" s="99">
        <v>370430</v>
      </c>
      <c r="H13" s="100">
        <v>0</v>
      </c>
      <c r="I13" s="98">
        <f>SUM(G13:H13)</f>
        <v>370430</v>
      </c>
      <c r="J13" s="99"/>
      <c r="K13" s="100"/>
      <c r="L13" s="98">
        <f>SUM(J13:K13)</f>
        <v>0</v>
      </c>
      <c r="M13" s="99"/>
      <c r="N13" s="100"/>
      <c r="O13" s="98">
        <f>SUM(M13:N13)</f>
        <v>0</v>
      </c>
      <c r="P13" s="52"/>
      <c r="Q13" s="53"/>
      <c r="R13" s="98">
        <f>SUM(P13:Q13)</f>
        <v>0</v>
      </c>
      <c r="S13" s="52"/>
      <c r="T13" s="53"/>
      <c r="U13" s="98">
        <f>SUM(S13:T13)</f>
        <v>0</v>
      </c>
      <c r="V13" s="99">
        <f>S13+P13+M13+J13</f>
        <v>0</v>
      </c>
      <c r="W13" s="100">
        <f>T13+Q13+N13+K13</f>
        <v>0</v>
      </c>
      <c r="X13" s="101">
        <f>SUM(V13:W13)</f>
        <v>0</v>
      </c>
      <c r="Y13" s="116" t="str">
        <f t="shared" si="1"/>
        <v/>
      </c>
    </row>
    <row r="14" spans="1:25">
      <c r="A14" s="48"/>
      <c r="B14" s="43"/>
      <c r="C14" s="49"/>
      <c r="D14" s="43"/>
      <c r="E14" s="50">
        <v>611200</v>
      </c>
      <c r="F14" s="51" t="s">
        <v>71</v>
      </c>
      <c r="G14" s="99">
        <v>79030</v>
      </c>
      <c r="H14" s="100">
        <v>0</v>
      </c>
      <c r="I14" s="98">
        <f t="shared" ref="I14:I15" si="2">SUM(G14:H14)</f>
        <v>79030</v>
      </c>
      <c r="J14" s="117"/>
      <c r="K14" s="100"/>
      <c r="L14" s="98">
        <f t="shared" ref="L14:L15" si="3">SUM(J14:K14)</f>
        <v>0</v>
      </c>
      <c r="M14" s="99"/>
      <c r="N14" s="100"/>
      <c r="O14" s="98">
        <f t="shared" ref="O14:O15" si="4">SUM(M14:N14)</f>
        <v>0</v>
      </c>
      <c r="P14" s="52"/>
      <c r="Q14" s="53"/>
      <c r="R14" s="98">
        <f t="shared" ref="R14:R15" si="5">SUM(P14:Q14)</f>
        <v>0</v>
      </c>
      <c r="S14" s="52"/>
      <c r="T14" s="53"/>
      <c r="U14" s="98">
        <f t="shared" ref="U14:U15" si="6">SUM(S14:T14)</f>
        <v>0</v>
      </c>
      <c r="V14" s="99">
        <f t="shared" ref="V14:W31" si="7">S14+P14+M14+J14</f>
        <v>0</v>
      </c>
      <c r="W14" s="100">
        <f t="shared" si="7"/>
        <v>0</v>
      </c>
      <c r="X14" s="101">
        <f t="shared" ref="X14:X15" si="8">SUM(V14:W14)</f>
        <v>0</v>
      </c>
      <c r="Y14" s="116" t="str">
        <f t="shared" si="1"/>
        <v/>
      </c>
    </row>
    <row r="15" spans="1:25">
      <c r="A15" s="48"/>
      <c r="B15" s="43"/>
      <c r="C15" s="49"/>
      <c r="D15" s="43"/>
      <c r="E15" s="50">
        <v>611200</v>
      </c>
      <c r="F15" s="51" t="s">
        <v>72</v>
      </c>
      <c r="G15" s="99">
        <v>0</v>
      </c>
      <c r="H15" s="100">
        <v>0</v>
      </c>
      <c r="I15" s="98">
        <f t="shared" si="2"/>
        <v>0</v>
      </c>
      <c r="J15" s="117"/>
      <c r="K15" s="100"/>
      <c r="L15" s="98">
        <f t="shared" si="3"/>
        <v>0</v>
      </c>
      <c r="M15" s="99"/>
      <c r="N15" s="100"/>
      <c r="O15" s="98">
        <f t="shared" si="4"/>
        <v>0</v>
      </c>
      <c r="P15" s="52"/>
      <c r="Q15" s="53"/>
      <c r="R15" s="98">
        <f t="shared" si="5"/>
        <v>0</v>
      </c>
      <c r="S15" s="52"/>
      <c r="T15" s="53"/>
      <c r="U15" s="98">
        <f t="shared" si="6"/>
        <v>0</v>
      </c>
      <c r="V15" s="99">
        <f t="shared" si="7"/>
        <v>0</v>
      </c>
      <c r="W15" s="100">
        <f t="shared" si="7"/>
        <v>0</v>
      </c>
      <c r="X15" s="101">
        <f t="shared" si="8"/>
        <v>0</v>
      </c>
      <c r="Y15" s="116" t="str">
        <f t="shared" si="1"/>
        <v/>
      </c>
    </row>
    <row r="16" spans="1:25" s="47" customFormat="1">
      <c r="A16" s="40"/>
      <c r="B16" s="41"/>
      <c r="C16" s="42"/>
      <c r="D16" s="43"/>
      <c r="E16" s="44">
        <v>612000</v>
      </c>
      <c r="F16" s="45" t="s">
        <v>73</v>
      </c>
      <c r="G16" s="94">
        <f>G17</f>
        <v>39650</v>
      </c>
      <c r="H16" s="95">
        <f t="shared" ref="H16:X16" si="9">H17</f>
        <v>0</v>
      </c>
      <c r="I16" s="96">
        <f t="shared" si="9"/>
        <v>39650</v>
      </c>
      <c r="J16" s="94">
        <f t="shared" si="9"/>
        <v>0</v>
      </c>
      <c r="K16" s="95">
        <f t="shared" si="9"/>
        <v>0</v>
      </c>
      <c r="L16" s="96">
        <f t="shared" si="9"/>
        <v>0</v>
      </c>
      <c r="M16" s="94">
        <f t="shared" si="9"/>
        <v>0</v>
      </c>
      <c r="N16" s="95">
        <f t="shared" si="9"/>
        <v>0</v>
      </c>
      <c r="O16" s="96">
        <f t="shared" si="9"/>
        <v>0</v>
      </c>
      <c r="P16" s="94">
        <f t="shared" si="9"/>
        <v>0</v>
      </c>
      <c r="Q16" s="95">
        <f t="shared" si="9"/>
        <v>0</v>
      </c>
      <c r="R16" s="96">
        <f t="shared" si="9"/>
        <v>0</v>
      </c>
      <c r="S16" s="94">
        <f t="shared" si="9"/>
        <v>0</v>
      </c>
      <c r="T16" s="95">
        <f t="shared" si="9"/>
        <v>0</v>
      </c>
      <c r="U16" s="96">
        <f t="shared" si="9"/>
        <v>0</v>
      </c>
      <c r="V16" s="94">
        <f t="shared" si="9"/>
        <v>0</v>
      </c>
      <c r="W16" s="95">
        <f t="shared" si="9"/>
        <v>0</v>
      </c>
      <c r="X16" s="97">
        <f t="shared" si="9"/>
        <v>0</v>
      </c>
      <c r="Y16" s="116" t="str">
        <f t="shared" si="1"/>
        <v/>
      </c>
    </row>
    <row r="17" spans="1:25">
      <c r="A17" s="48"/>
      <c r="B17" s="43"/>
      <c r="C17" s="49"/>
      <c r="D17" s="43"/>
      <c r="E17" s="50">
        <v>612100</v>
      </c>
      <c r="F17" s="51" t="s">
        <v>73</v>
      </c>
      <c r="G17" s="99">
        <v>39650</v>
      </c>
      <c r="H17" s="100">
        <v>0</v>
      </c>
      <c r="I17" s="98">
        <f>SUM(G17:H17)</f>
        <v>39650</v>
      </c>
      <c r="J17" s="99"/>
      <c r="K17" s="100"/>
      <c r="L17" s="98">
        <f>SUM(J17:K17)</f>
        <v>0</v>
      </c>
      <c r="M17" s="99"/>
      <c r="N17" s="100"/>
      <c r="O17" s="98">
        <f>SUM(M17:N17)</f>
        <v>0</v>
      </c>
      <c r="P17" s="52"/>
      <c r="Q17" s="53"/>
      <c r="R17" s="98">
        <f>SUM(P17:Q17)</f>
        <v>0</v>
      </c>
      <c r="S17" s="52"/>
      <c r="T17" s="53"/>
      <c r="U17" s="98">
        <f>SUM(S17:T17)</f>
        <v>0</v>
      </c>
      <c r="V17" s="99">
        <f t="shared" si="7"/>
        <v>0</v>
      </c>
      <c r="W17" s="100">
        <f t="shared" si="7"/>
        <v>0</v>
      </c>
      <c r="X17" s="101">
        <f>SUM(V17:W17)</f>
        <v>0</v>
      </c>
      <c r="Y17" s="116" t="str">
        <f t="shared" si="1"/>
        <v/>
      </c>
    </row>
    <row r="18" spans="1:25" s="47" customFormat="1">
      <c r="A18" s="40"/>
      <c r="B18" s="41"/>
      <c r="C18" s="42"/>
      <c r="D18" s="43"/>
      <c r="E18" s="44">
        <v>613000</v>
      </c>
      <c r="F18" s="45" t="s">
        <v>74</v>
      </c>
      <c r="G18" s="94">
        <f>SUM(G19:G28)</f>
        <v>278400</v>
      </c>
      <c r="H18" s="95">
        <f t="shared" ref="H18:X18" si="10">SUM(H19:H28)</f>
        <v>0</v>
      </c>
      <c r="I18" s="96">
        <f t="shared" si="10"/>
        <v>278400</v>
      </c>
      <c r="J18" s="94">
        <f t="shared" si="10"/>
        <v>0</v>
      </c>
      <c r="K18" s="95">
        <f t="shared" si="10"/>
        <v>0</v>
      </c>
      <c r="L18" s="96">
        <f t="shared" si="10"/>
        <v>0</v>
      </c>
      <c r="M18" s="94">
        <f t="shared" si="10"/>
        <v>0</v>
      </c>
      <c r="N18" s="95">
        <f t="shared" si="10"/>
        <v>0</v>
      </c>
      <c r="O18" s="96">
        <f t="shared" si="10"/>
        <v>0</v>
      </c>
      <c r="P18" s="94">
        <f t="shared" si="10"/>
        <v>0</v>
      </c>
      <c r="Q18" s="95">
        <f t="shared" si="10"/>
        <v>0</v>
      </c>
      <c r="R18" s="96">
        <f t="shared" si="10"/>
        <v>0</v>
      </c>
      <c r="S18" s="94">
        <f t="shared" si="10"/>
        <v>0</v>
      </c>
      <c r="T18" s="95">
        <f t="shared" si="10"/>
        <v>0</v>
      </c>
      <c r="U18" s="96">
        <f t="shared" si="10"/>
        <v>0</v>
      </c>
      <c r="V18" s="94">
        <f t="shared" si="10"/>
        <v>0</v>
      </c>
      <c r="W18" s="95">
        <f t="shared" si="10"/>
        <v>0</v>
      </c>
      <c r="X18" s="97">
        <f t="shared" si="10"/>
        <v>0</v>
      </c>
      <c r="Y18" s="116" t="str">
        <f t="shared" si="1"/>
        <v/>
      </c>
    </row>
    <row r="19" spans="1:25">
      <c r="A19" s="48"/>
      <c r="B19" s="43"/>
      <c r="C19" s="49"/>
      <c r="D19" s="43"/>
      <c r="E19" s="50">
        <v>613100</v>
      </c>
      <c r="F19" s="54" t="s">
        <v>75</v>
      </c>
      <c r="G19" s="99">
        <v>6500</v>
      </c>
      <c r="H19" s="100">
        <v>0</v>
      </c>
      <c r="I19" s="98">
        <f t="shared" ref="I19:I28" si="11">SUM(G19:H19)</f>
        <v>6500</v>
      </c>
      <c r="J19" s="99"/>
      <c r="K19" s="100"/>
      <c r="L19" s="98">
        <f t="shared" ref="L19:L28" si="12">SUM(J19:K19)</f>
        <v>0</v>
      </c>
      <c r="M19" s="99"/>
      <c r="N19" s="100"/>
      <c r="O19" s="98">
        <f t="shared" ref="O19:O28" si="13">SUM(M19:N19)</f>
        <v>0</v>
      </c>
      <c r="P19" s="52"/>
      <c r="Q19" s="53"/>
      <c r="R19" s="98">
        <f t="shared" ref="R19:R28" si="14">SUM(P19:Q19)</f>
        <v>0</v>
      </c>
      <c r="S19" s="52"/>
      <c r="T19" s="53"/>
      <c r="U19" s="98">
        <f t="shared" ref="U19:U28" si="15">SUM(S19:T19)</f>
        <v>0</v>
      </c>
      <c r="V19" s="99">
        <f t="shared" si="7"/>
        <v>0</v>
      </c>
      <c r="W19" s="100">
        <f t="shared" si="7"/>
        <v>0</v>
      </c>
      <c r="X19" s="101">
        <f t="shared" ref="X19:X28" si="16">SUM(V19:W19)</f>
        <v>0</v>
      </c>
      <c r="Y19" s="116" t="str">
        <f t="shared" si="1"/>
        <v/>
      </c>
    </row>
    <row r="20" spans="1:25">
      <c r="A20" s="48"/>
      <c r="B20" s="43"/>
      <c r="C20" s="49"/>
      <c r="D20" s="43"/>
      <c r="E20" s="50">
        <v>613200</v>
      </c>
      <c r="F20" s="54" t="s">
        <v>76</v>
      </c>
      <c r="G20" s="99">
        <v>13600</v>
      </c>
      <c r="H20" s="100">
        <v>0</v>
      </c>
      <c r="I20" s="98">
        <f t="shared" si="11"/>
        <v>13600</v>
      </c>
      <c r="J20" s="99"/>
      <c r="K20" s="100"/>
      <c r="L20" s="98">
        <f t="shared" si="12"/>
        <v>0</v>
      </c>
      <c r="M20" s="99"/>
      <c r="N20" s="100"/>
      <c r="O20" s="98">
        <f t="shared" si="13"/>
        <v>0</v>
      </c>
      <c r="P20" s="52"/>
      <c r="Q20" s="53"/>
      <c r="R20" s="98">
        <f t="shared" si="14"/>
        <v>0</v>
      </c>
      <c r="S20" s="52"/>
      <c r="T20" s="53"/>
      <c r="U20" s="98">
        <f t="shared" si="15"/>
        <v>0</v>
      </c>
      <c r="V20" s="99">
        <f t="shared" si="7"/>
        <v>0</v>
      </c>
      <c r="W20" s="100">
        <f t="shared" si="7"/>
        <v>0</v>
      </c>
      <c r="X20" s="101">
        <f t="shared" si="16"/>
        <v>0</v>
      </c>
      <c r="Y20" s="116" t="str">
        <f t="shared" si="1"/>
        <v/>
      </c>
    </row>
    <row r="21" spans="1:25">
      <c r="A21" s="48"/>
      <c r="B21" s="43"/>
      <c r="C21" s="49"/>
      <c r="D21" s="43"/>
      <c r="E21" s="50">
        <v>613300</v>
      </c>
      <c r="F21" s="54" t="s">
        <v>77</v>
      </c>
      <c r="G21" s="99">
        <v>7300</v>
      </c>
      <c r="H21" s="100">
        <v>0</v>
      </c>
      <c r="I21" s="98">
        <f t="shared" si="11"/>
        <v>7300</v>
      </c>
      <c r="J21" s="99"/>
      <c r="K21" s="100"/>
      <c r="L21" s="98">
        <f t="shared" si="12"/>
        <v>0</v>
      </c>
      <c r="M21" s="99"/>
      <c r="N21" s="100"/>
      <c r="O21" s="98">
        <f t="shared" si="13"/>
        <v>0</v>
      </c>
      <c r="P21" s="52"/>
      <c r="Q21" s="53"/>
      <c r="R21" s="98">
        <f t="shared" si="14"/>
        <v>0</v>
      </c>
      <c r="S21" s="52"/>
      <c r="T21" s="53"/>
      <c r="U21" s="98">
        <f t="shared" si="15"/>
        <v>0</v>
      </c>
      <c r="V21" s="99">
        <f t="shared" si="7"/>
        <v>0</v>
      </c>
      <c r="W21" s="100">
        <f t="shared" si="7"/>
        <v>0</v>
      </c>
      <c r="X21" s="101">
        <f t="shared" si="16"/>
        <v>0</v>
      </c>
      <c r="Y21" s="116" t="str">
        <f t="shared" si="1"/>
        <v/>
      </c>
    </row>
    <row r="22" spans="1:25">
      <c r="A22" s="48"/>
      <c r="B22" s="43"/>
      <c r="C22" s="49"/>
      <c r="D22" s="43"/>
      <c r="E22" s="50">
        <v>613400</v>
      </c>
      <c r="F22" s="54" t="s">
        <v>78</v>
      </c>
      <c r="G22" s="99">
        <v>5500</v>
      </c>
      <c r="H22" s="100">
        <v>0</v>
      </c>
      <c r="I22" s="98">
        <f t="shared" si="11"/>
        <v>5500</v>
      </c>
      <c r="J22" s="99"/>
      <c r="K22" s="100"/>
      <c r="L22" s="98">
        <f t="shared" si="12"/>
        <v>0</v>
      </c>
      <c r="M22" s="99"/>
      <c r="N22" s="100"/>
      <c r="O22" s="98">
        <f t="shared" si="13"/>
        <v>0</v>
      </c>
      <c r="P22" s="52"/>
      <c r="Q22" s="53"/>
      <c r="R22" s="98">
        <f t="shared" si="14"/>
        <v>0</v>
      </c>
      <c r="S22" s="52"/>
      <c r="T22" s="53"/>
      <c r="U22" s="98">
        <f t="shared" si="15"/>
        <v>0</v>
      </c>
      <c r="V22" s="99">
        <f t="shared" si="7"/>
        <v>0</v>
      </c>
      <c r="W22" s="100">
        <f t="shared" si="7"/>
        <v>0</v>
      </c>
      <c r="X22" s="101">
        <f t="shared" si="16"/>
        <v>0</v>
      </c>
      <c r="Y22" s="116" t="str">
        <f t="shared" si="1"/>
        <v/>
      </c>
    </row>
    <row r="23" spans="1:25">
      <c r="A23" s="48"/>
      <c r="B23" s="43"/>
      <c r="C23" s="49"/>
      <c r="D23" s="43"/>
      <c r="E23" s="50">
        <v>613500</v>
      </c>
      <c r="F23" s="54" t="s">
        <v>79</v>
      </c>
      <c r="G23" s="99">
        <v>10000</v>
      </c>
      <c r="H23" s="100">
        <v>0</v>
      </c>
      <c r="I23" s="98">
        <f t="shared" si="11"/>
        <v>10000</v>
      </c>
      <c r="J23" s="99"/>
      <c r="K23" s="100"/>
      <c r="L23" s="98">
        <f t="shared" si="12"/>
        <v>0</v>
      </c>
      <c r="M23" s="99"/>
      <c r="N23" s="100"/>
      <c r="O23" s="98">
        <f t="shared" si="13"/>
        <v>0</v>
      </c>
      <c r="P23" s="52"/>
      <c r="Q23" s="53"/>
      <c r="R23" s="98">
        <f t="shared" si="14"/>
        <v>0</v>
      </c>
      <c r="S23" s="52"/>
      <c r="T23" s="53"/>
      <c r="U23" s="98">
        <f t="shared" si="15"/>
        <v>0</v>
      </c>
      <c r="V23" s="99">
        <f t="shared" si="7"/>
        <v>0</v>
      </c>
      <c r="W23" s="100">
        <f t="shared" si="7"/>
        <v>0</v>
      </c>
      <c r="X23" s="101">
        <f t="shared" si="16"/>
        <v>0</v>
      </c>
      <c r="Y23" s="116" t="str">
        <f t="shared" si="1"/>
        <v/>
      </c>
    </row>
    <row r="24" spans="1:25">
      <c r="A24" s="48"/>
      <c r="B24" s="43"/>
      <c r="C24" s="49"/>
      <c r="D24" s="43"/>
      <c r="E24" s="50">
        <v>613600</v>
      </c>
      <c r="F24" s="54" t="s">
        <v>82</v>
      </c>
      <c r="G24" s="99">
        <v>0</v>
      </c>
      <c r="H24" s="100">
        <v>0</v>
      </c>
      <c r="I24" s="98">
        <f t="shared" si="11"/>
        <v>0</v>
      </c>
      <c r="J24" s="99"/>
      <c r="K24" s="100"/>
      <c r="L24" s="98">
        <f t="shared" si="12"/>
        <v>0</v>
      </c>
      <c r="M24" s="99"/>
      <c r="N24" s="100"/>
      <c r="O24" s="98">
        <f t="shared" si="13"/>
        <v>0</v>
      </c>
      <c r="P24" s="52"/>
      <c r="Q24" s="53"/>
      <c r="R24" s="98">
        <f t="shared" si="14"/>
        <v>0</v>
      </c>
      <c r="S24" s="52"/>
      <c r="T24" s="53"/>
      <c r="U24" s="98">
        <f t="shared" si="15"/>
        <v>0</v>
      </c>
      <c r="V24" s="99">
        <f t="shared" si="7"/>
        <v>0</v>
      </c>
      <c r="W24" s="100">
        <f t="shared" si="7"/>
        <v>0</v>
      </c>
      <c r="X24" s="101">
        <f t="shared" si="16"/>
        <v>0</v>
      </c>
      <c r="Y24" s="116" t="str">
        <f t="shared" si="1"/>
        <v/>
      </c>
    </row>
    <row r="25" spans="1:25">
      <c r="A25" s="48"/>
      <c r="B25" s="43"/>
      <c r="C25" s="49"/>
      <c r="D25" s="43"/>
      <c r="E25" s="50">
        <v>613700</v>
      </c>
      <c r="F25" s="54" t="s">
        <v>80</v>
      </c>
      <c r="G25" s="99">
        <v>8000</v>
      </c>
      <c r="H25" s="100">
        <v>0</v>
      </c>
      <c r="I25" s="98">
        <f t="shared" si="11"/>
        <v>8000</v>
      </c>
      <c r="J25" s="99"/>
      <c r="K25" s="100"/>
      <c r="L25" s="98">
        <f t="shared" si="12"/>
        <v>0</v>
      </c>
      <c r="M25" s="99"/>
      <c r="N25" s="100"/>
      <c r="O25" s="98">
        <f t="shared" si="13"/>
        <v>0</v>
      </c>
      <c r="P25" s="52"/>
      <c r="Q25" s="53"/>
      <c r="R25" s="98">
        <f t="shared" si="14"/>
        <v>0</v>
      </c>
      <c r="S25" s="52"/>
      <c r="T25" s="53"/>
      <c r="U25" s="98">
        <f t="shared" si="15"/>
        <v>0</v>
      </c>
      <c r="V25" s="99">
        <f t="shared" si="7"/>
        <v>0</v>
      </c>
      <c r="W25" s="100">
        <f t="shared" si="7"/>
        <v>0</v>
      </c>
      <c r="X25" s="101">
        <f t="shared" si="16"/>
        <v>0</v>
      </c>
      <c r="Y25" s="116" t="str">
        <f t="shared" si="1"/>
        <v/>
      </c>
    </row>
    <row r="26" spans="1:25">
      <c r="A26" s="48"/>
      <c r="B26" s="43"/>
      <c r="C26" s="49"/>
      <c r="D26" s="43"/>
      <c r="E26" s="50">
        <v>613800</v>
      </c>
      <c r="F26" s="54" t="s">
        <v>83</v>
      </c>
      <c r="G26" s="99">
        <v>2500</v>
      </c>
      <c r="H26" s="100">
        <v>0</v>
      </c>
      <c r="I26" s="98">
        <f t="shared" si="11"/>
        <v>2500</v>
      </c>
      <c r="J26" s="99"/>
      <c r="K26" s="100"/>
      <c r="L26" s="98">
        <f t="shared" si="12"/>
        <v>0</v>
      </c>
      <c r="M26" s="99"/>
      <c r="N26" s="100"/>
      <c r="O26" s="98">
        <f t="shared" si="13"/>
        <v>0</v>
      </c>
      <c r="P26" s="52"/>
      <c r="Q26" s="53"/>
      <c r="R26" s="98">
        <f t="shared" si="14"/>
        <v>0</v>
      </c>
      <c r="S26" s="52"/>
      <c r="T26" s="53"/>
      <c r="U26" s="98">
        <f t="shared" si="15"/>
        <v>0</v>
      </c>
      <c r="V26" s="99">
        <f t="shared" si="7"/>
        <v>0</v>
      </c>
      <c r="W26" s="100">
        <f t="shared" si="7"/>
        <v>0</v>
      </c>
      <c r="X26" s="101">
        <f t="shared" si="16"/>
        <v>0</v>
      </c>
      <c r="Y26" s="116" t="str">
        <f t="shared" si="1"/>
        <v/>
      </c>
    </row>
    <row r="27" spans="1:25">
      <c r="A27" s="48"/>
      <c r="B27" s="43"/>
      <c r="C27" s="49"/>
      <c r="D27" s="43"/>
      <c r="E27" s="50">
        <v>613900</v>
      </c>
      <c r="F27" s="54" t="s">
        <v>81</v>
      </c>
      <c r="G27" s="99">
        <v>225000</v>
      </c>
      <c r="H27" s="100">
        <v>0</v>
      </c>
      <c r="I27" s="98">
        <f t="shared" si="11"/>
        <v>225000</v>
      </c>
      <c r="J27" s="117"/>
      <c r="K27" s="100"/>
      <c r="L27" s="98">
        <f t="shared" si="12"/>
        <v>0</v>
      </c>
      <c r="M27" s="99"/>
      <c r="N27" s="100"/>
      <c r="O27" s="98">
        <f t="shared" si="13"/>
        <v>0</v>
      </c>
      <c r="P27" s="52"/>
      <c r="Q27" s="53"/>
      <c r="R27" s="98">
        <f t="shared" si="14"/>
        <v>0</v>
      </c>
      <c r="S27" s="52"/>
      <c r="T27" s="53"/>
      <c r="U27" s="98">
        <f t="shared" si="15"/>
        <v>0</v>
      </c>
      <c r="V27" s="99">
        <f t="shared" si="7"/>
        <v>0</v>
      </c>
      <c r="W27" s="100">
        <f t="shared" si="7"/>
        <v>0</v>
      </c>
      <c r="X27" s="101">
        <f t="shared" si="16"/>
        <v>0</v>
      </c>
      <c r="Y27" s="116" t="str">
        <f t="shared" si="1"/>
        <v/>
      </c>
    </row>
    <row r="28" spans="1:25">
      <c r="A28" s="48"/>
      <c r="B28" s="43"/>
      <c r="C28" s="49"/>
      <c r="D28" s="43"/>
      <c r="E28" s="50">
        <v>613900</v>
      </c>
      <c r="F28" s="54" t="s">
        <v>84</v>
      </c>
      <c r="G28" s="99">
        <v>0</v>
      </c>
      <c r="H28" s="100">
        <v>0</v>
      </c>
      <c r="I28" s="98">
        <f t="shared" si="11"/>
        <v>0</v>
      </c>
      <c r="J28" s="117"/>
      <c r="K28" s="100"/>
      <c r="L28" s="98">
        <f t="shared" si="12"/>
        <v>0</v>
      </c>
      <c r="M28" s="99"/>
      <c r="N28" s="100"/>
      <c r="O28" s="98">
        <f t="shared" si="13"/>
        <v>0</v>
      </c>
      <c r="P28" s="52"/>
      <c r="Q28" s="53"/>
      <c r="R28" s="98">
        <f t="shared" si="14"/>
        <v>0</v>
      </c>
      <c r="S28" s="52"/>
      <c r="T28" s="53"/>
      <c r="U28" s="98">
        <f t="shared" si="15"/>
        <v>0</v>
      </c>
      <c r="V28" s="99">
        <f t="shared" si="7"/>
        <v>0</v>
      </c>
      <c r="W28" s="100">
        <f t="shared" si="7"/>
        <v>0</v>
      </c>
      <c r="X28" s="101">
        <f t="shared" si="16"/>
        <v>0</v>
      </c>
      <c r="Y28" s="116" t="str">
        <f t="shared" si="1"/>
        <v/>
      </c>
    </row>
    <row r="29" spans="1:25" s="47" customFormat="1">
      <c r="A29" s="40"/>
      <c r="B29" s="41"/>
      <c r="C29" s="42"/>
      <c r="D29" s="43"/>
      <c r="E29" s="44">
        <v>821000</v>
      </c>
      <c r="F29" s="45" t="s">
        <v>85</v>
      </c>
      <c r="G29" s="94">
        <f>SUM(G30:G31)</f>
        <v>10000</v>
      </c>
      <c r="H29" s="95">
        <f t="shared" ref="H29:X29" si="17">SUM(H30:H31)</f>
        <v>0</v>
      </c>
      <c r="I29" s="96">
        <f t="shared" si="17"/>
        <v>10000</v>
      </c>
      <c r="J29" s="94">
        <f t="shared" si="17"/>
        <v>0</v>
      </c>
      <c r="K29" s="95">
        <f t="shared" si="17"/>
        <v>0</v>
      </c>
      <c r="L29" s="96">
        <f t="shared" si="17"/>
        <v>0</v>
      </c>
      <c r="M29" s="94">
        <f t="shared" si="17"/>
        <v>0</v>
      </c>
      <c r="N29" s="95">
        <f t="shared" si="17"/>
        <v>0</v>
      </c>
      <c r="O29" s="96">
        <f t="shared" si="17"/>
        <v>0</v>
      </c>
      <c r="P29" s="94">
        <f t="shared" si="17"/>
        <v>0</v>
      </c>
      <c r="Q29" s="95">
        <f t="shared" si="17"/>
        <v>0</v>
      </c>
      <c r="R29" s="96">
        <f t="shared" si="17"/>
        <v>0</v>
      </c>
      <c r="S29" s="94">
        <f t="shared" si="17"/>
        <v>0</v>
      </c>
      <c r="T29" s="95">
        <f t="shared" si="17"/>
        <v>0</v>
      </c>
      <c r="U29" s="96">
        <f t="shared" si="17"/>
        <v>0</v>
      </c>
      <c r="V29" s="94">
        <f t="shared" si="17"/>
        <v>0</v>
      </c>
      <c r="W29" s="95">
        <f t="shared" si="17"/>
        <v>0</v>
      </c>
      <c r="X29" s="97">
        <f t="shared" si="17"/>
        <v>0</v>
      </c>
      <c r="Y29" s="116" t="str">
        <f t="shared" si="1"/>
        <v/>
      </c>
    </row>
    <row r="30" spans="1:25">
      <c r="A30" s="48"/>
      <c r="B30" s="43"/>
      <c r="C30" s="49"/>
      <c r="D30" s="43"/>
      <c r="E30" s="50">
        <v>821200</v>
      </c>
      <c r="F30" s="51" t="s">
        <v>86</v>
      </c>
      <c r="G30" s="99">
        <v>5000</v>
      </c>
      <c r="H30" s="100">
        <v>0</v>
      </c>
      <c r="I30" s="98">
        <f>SUM(G30:H30)</f>
        <v>5000</v>
      </c>
      <c r="J30" s="99"/>
      <c r="K30" s="100"/>
      <c r="L30" s="98">
        <f>SUM(J30:K30)</f>
        <v>0</v>
      </c>
      <c r="M30" s="99"/>
      <c r="N30" s="100"/>
      <c r="O30" s="98">
        <f>SUM(M30:N30)</f>
        <v>0</v>
      </c>
      <c r="P30" s="52"/>
      <c r="Q30" s="53"/>
      <c r="R30" s="98">
        <f>SUM(P30:Q30)</f>
        <v>0</v>
      </c>
      <c r="S30" s="52"/>
      <c r="T30" s="53"/>
      <c r="U30" s="98">
        <f>SUM(S30:T30)</f>
        <v>0</v>
      </c>
      <c r="V30" s="99">
        <f t="shared" si="7"/>
        <v>0</v>
      </c>
      <c r="W30" s="100">
        <f t="shared" si="7"/>
        <v>0</v>
      </c>
      <c r="X30" s="101">
        <f>SUM(V30:W30)</f>
        <v>0</v>
      </c>
      <c r="Y30" s="116" t="str">
        <f t="shared" si="1"/>
        <v/>
      </c>
    </row>
    <row r="31" spans="1:25" ht="12.75" thickBot="1">
      <c r="A31" s="55"/>
      <c r="B31" s="56"/>
      <c r="C31" s="57"/>
      <c r="D31" s="56"/>
      <c r="E31" s="58">
        <v>821300</v>
      </c>
      <c r="F31" s="59" t="s">
        <v>87</v>
      </c>
      <c r="G31" s="103">
        <v>5000</v>
      </c>
      <c r="H31" s="104">
        <v>0</v>
      </c>
      <c r="I31" s="102">
        <f>SUM(G31:H31)</f>
        <v>5000</v>
      </c>
      <c r="J31" s="103"/>
      <c r="K31" s="104"/>
      <c r="L31" s="102">
        <f>SUM(J31:K31)</f>
        <v>0</v>
      </c>
      <c r="M31" s="103"/>
      <c r="N31" s="104"/>
      <c r="O31" s="102">
        <f>SUM(M31:N31)</f>
        <v>0</v>
      </c>
      <c r="P31" s="60"/>
      <c r="Q31" s="61"/>
      <c r="R31" s="102">
        <f>SUM(P31:Q31)</f>
        <v>0</v>
      </c>
      <c r="S31" s="60"/>
      <c r="T31" s="61"/>
      <c r="U31" s="102">
        <f>SUM(S31:T31)</f>
        <v>0</v>
      </c>
      <c r="V31" s="103">
        <f t="shared" si="7"/>
        <v>0</v>
      </c>
      <c r="W31" s="104">
        <f t="shared" si="7"/>
        <v>0</v>
      </c>
      <c r="X31" s="105">
        <f>SUM(V31:W31)</f>
        <v>0</v>
      </c>
      <c r="Y31" s="116" t="str">
        <f t="shared" si="1"/>
        <v/>
      </c>
    </row>
    <row r="32" spans="1:25" s="47" customFormat="1" ht="12.75" thickBot="1">
      <c r="A32" s="62"/>
      <c r="B32" s="63"/>
      <c r="C32" s="64"/>
      <c r="D32" s="65"/>
      <c r="E32" s="63"/>
      <c r="F32" s="66" t="s">
        <v>90</v>
      </c>
      <c r="G32" s="106">
        <f>G12+G16+G18+G29</f>
        <v>777510</v>
      </c>
      <c r="H32" s="107">
        <f t="shared" ref="H32:X32" si="18">H12+H16+H18+H29</f>
        <v>0</v>
      </c>
      <c r="I32" s="108">
        <f t="shared" si="18"/>
        <v>777510</v>
      </c>
      <c r="J32" s="106">
        <f t="shared" si="18"/>
        <v>0</v>
      </c>
      <c r="K32" s="107">
        <f t="shared" si="18"/>
        <v>0</v>
      </c>
      <c r="L32" s="108">
        <f t="shared" si="18"/>
        <v>0</v>
      </c>
      <c r="M32" s="106">
        <f t="shared" si="18"/>
        <v>0</v>
      </c>
      <c r="N32" s="107">
        <f t="shared" si="18"/>
        <v>0</v>
      </c>
      <c r="O32" s="108">
        <f t="shared" si="18"/>
        <v>0</v>
      </c>
      <c r="P32" s="106">
        <f t="shared" si="18"/>
        <v>0</v>
      </c>
      <c r="Q32" s="107">
        <f t="shared" si="18"/>
        <v>0</v>
      </c>
      <c r="R32" s="108">
        <f t="shared" si="18"/>
        <v>0</v>
      </c>
      <c r="S32" s="106">
        <f t="shared" si="18"/>
        <v>0</v>
      </c>
      <c r="T32" s="107">
        <f t="shared" si="18"/>
        <v>0</v>
      </c>
      <c r="U32" s="108">
        <f t="shared" si="18"/>
        <v>0</v>
      </c>
      <c r="V32" s="106">
        <f t="shared" si="18"/>
        <v>0</v>
      </c>
      <c r="W32" s="107">
        <f t="shared" si="18"/>
        <v>0</v>
      </c>
      <c r="X32" s="109">
        <f t="shared" si="18"/>
        <v>0</v>
      </c>
      <c r="Y32" s="116" t="str">
        <f t="shared" si="1"/>
        <v/>
      </c>
    </row>
    <row r="33" spans="1:25">
      <c r="D33" s="67"/>
      <c r="G33" s="179"/>
      <c r="H33" s="179"/>
      <c r="I33" s="179"/>
      <c r="J33" s="179"/>
      <c r="K33" s="179"/>
      <c r="L33" s="179"/>
    </row>
    <row r="34" spans="1:25" hidden="1">
      <c r="A34" s="68">
        <v>10</v>
      </c>
      <c r="B34" s="69" t="s">
        <v>67</v>
      </c>
      <c r="C34" s="70" t="s">
        <v>88</v>
      </c>
      <c r="D34" s="71"/>
      <c r="E34" s="43"/>
      <c r="F34" s="45" t="s">
        <v>3</v>
      </c>
      <c r="G34" s="180"/>
      <c r="H34" s="181"/>
      <c r="I34" s="182"/>
      <c r="J34" s="180"/>
      <c r="K34" s="181"/>
      <c r="L34" s="182"/>
      <c r="M34" s="48"/>
      <c r="N34" s="43"/>
      <c r="O34" s="49"/>
      <c r="P34" s="48"/>
      <c r="Q34" s="43"/>
      <c r="R34" s="49"/>
      <c r="S34" s="48"/>
      <c r="T34" s="43"/>
      <c r="U34" s="49"/>
      <c r="V34" s="72"/>
      <c r="W34" s="73"/>
      <c r="X34" s="74"/>
    </row>
    <row r="35" spans="1:25" hidden="1">
      <c r="A35" s="40"/>
      <c r="B35" s="41"/>
      <c r="C35" s="42"/>
      <c r="D35" s="43"/>
      <c r="E35" s="44">
        <v>611000</v>
      </c>
      <c r="F35" s="45" t="s">
        <v>69</v>
      </c>
      <c r="G35" s="94">
        <f>SUM(G36:G38)</f>
        <v>57480</v>
      </c>
      <c r="H35" s="95">
        <f t="shared" ref="H35" si="19">SUM(H36:H38)</f>
        <v>0</v>
      </c>
      <c r="I35" s="96">
        <f t="shared" ref="I35" si="20">SUM(I36:I38)</f>
        <v>57480</v>
      </c>
      <c r="J35" s="94">
        <f t="shared" ref="J35" si="21">SUM(J36:J38)</f>
        <v>0</v>
      </c>
      <c r="K35" s="95">
        <f t="shared" ref="K35" si="22">SUM(K36:K38)</f>
        <v>0</v>
      </c>
      <c r="L35" s="96">
        <f t="shared" ref="L35" si="23">SUM(L36:L38)</f>
        <v>0</v>
      </c>
      <c r="M35" s="94">
        <f t="shared" ref="M35" si="24">SUM(M36:M38)</f>
        <v>0</v>
      </c>
      <c r="N35" s="95">
        <f t="shared" ref="N35" si="25">SUM(N36:N38)</f>
        <v>0</v>
      </c>
      <c r="O35" s="96">
        <f t="shared" ref="O35" si="26">SUM(O36:O38)</f>
        <v>0</v>
      </c>
      <c r="P35" s="94">
        <f t="shared" ref="P35" si="27">SUM(P36:P38)</f>
        <v>0</v>
      </c>
      <c r="Q35" s="95">
        <f t="shared" ref="Q35" si="28">SUM(Q36:Q38)</f>
        <v>0</v>
      </c>
      <c r="R35" s="96">
        <f t="shared" ref="R35" si="29">SUM(R36:R38)</f>
        <v>0</v>
      </c>
      <c r="S35" s="94">
        <f t="shared" ref="S35" si="30">SUM(S36:S38)</f>
        <v>0</v>
      </c>
      <c r="T35" s="95">
        <f t="shared" ref="T35" si="31">SUM(T36:T38)</f>
        <v>0</v>
      </c>
      <c r="U35" s="96">
        <f t="shared" ref="U35" si="32">SUM(U36:U38)</f>
        <v>0</v>
      </c>
      <c r="V35" s="118">
        <f t="shared" ref="V35" si="33">SUM(V36:V38)</f>
        <v>0</v>
      </c>
      <c r="W35" s="119">
        <f t="shared" ref="W35" si="34">SUM(W36:W38)</f>
        <v>0</v>
      </c>
      <c r="X35" s="97">
        <f t="shared" ref="X35" si="35">SUM(X36:X38)</f>
        <v>0</v>
      </c>
      <c r="Y35" s="116" t="str">
        <f t="shared" ref="Y35:Y55" si="36">IF(OR(V35&gt;G35, W35&gt;H35),"Ukupni operativni plan je veći od Proračuna!","")</f>
        <v/>
      </c>
    </row>
    <row r="36" spans="1:25" hidden="1">
      <c r="A36" s="48"/>
      <c r="B36" s="43"/>
      <c r="C36" s="49"/>
      <c r="D36" s="43"/>
      <c r="E36" s="50">
        <v>611100</v>
      </c>
      <c r="F36" s="51" t="s">
        <v>70</v>
      </c>
      <c r="G36" s="99">
        <v>44680</v>
      </c>
      <c r="H36" s="100">
        <v>0</v>
      </c>
      <c r="I36" s="98">
        <f>SUM(G36:H36)</f>
        <v>44680</v>
      </c>
      <c r="J36" s="99"/>
      <c r="K36" s="100"/>
      <c r="L36" s="98">
        <f>SUM(J36:K36)</f>
        <v>0</v>
      </c>
      <c r="M36" s="99"/>
      <c r="N36" s="100"/>
      <c r="O36" s="98">
        <f>SUM(M36:N36)</f>
        <v>0</v>
      </c>
      <c r="P36" s="52"/>
      <c r="Q36" s="53"/>
      <c r="R36" s="98">
        <f>SUM(P36:Q36)</f>
        <v>0</v>
      </c>
      <c r="S36" s="52"/>
      <c r="T36" s="53"/>
      <c r="U36" s="98">
        <f>SUM(S36:T36)</f>
        <v>0</v>
      </c>
      <c r="V36" s="120">
        <f>S36+P36+M36+J36</f>
        <v>0</v>
      </c>
      <c r="W36" s="121">
        <f>T36+Q36+N36+K36</f>
        <v>0</v>
      </c>
      <c r="X36" s="101">
        <f>SUM(V36:W36)</f>
        <v>0</v>
      </c>
      <c r="Y36" s="116" t="str">
        <f t="shared" si="36"/>
        <v/>
      </c>
    </row>
    <row r="37" spans="1:25" hidden="1">
      <c r="A37" s="48"/>
      <c r="B37" s="43"/>
      <c r="C37" s="49"/>
      <c r="D37" s="43"/>
      <c r="E37" s="50">
        <v>611200</v>
      </c>
      <c r="F37" s="51" t="s">
        <v>71</v>
      </c>
      <c r="G37" s="99">
        <v>12800</v>
      </c>
      <c r="H37" s="100">
        <v>0</v>
      </c>
      <c r="I37" s="98">
        <f t="shared" ref="I37:I38" si="37">SUM(G37:H37)</f>
        <v>12800</v>
      </c>
      <c r="J37" s="117"/>
      <c r="K37" s="100"/>
      <c r="L37" s="98">
        <f t="shared" ref="L37:L38" si="38">SUM(J37:K37)</f>
        <v>0</v>
      </c>
      <c r="M37" s="99"/>
      <c r="N37" s="100"/>
      <c r="O37" s="98">
        <f t="shared" ref="O37:O38" si="39">SUM(M37:N37)</f>
        <v>0</v>
      </c>
      <c r="P37" s="52"/>
      <c r="Q37" s="53"/>
      <c r="R37" s="98">
        <f t="shared" ref="R37:R38" si="40">SUM(P37:Q37)</f>
        <v>0</v>
      </c>
      <c r="S37" s="52"/>
      <c r="T37" s="53"/>
      <c r="U37" s="98">
        <f t="shared" ref="U37:U38" si="41">SUM(S37:T37)</f>
        <v>0</v>
      </c>
      <c r="V37" s="120">
        <f t="shared" ref="V37:W38" si="42">S37+P37+M37+J37</f>
        <v>0</v>
      </c>
      <c r="W37" s="121">
        <f t="shared" si="42"/>
        <v>0</v>
      </c>
      <c r="X37" s="101">
        <f t="shared" ref="X37:X38" si="43">SUM(V37:W37)</f>
        <v>0</v>
      </c>
      <c r="Y37" s="116" t="str">
        <f t="shared" si="36"/>
        <v/>
      </c>
    </row>
    <row r="38" spans="1:25" hidden="1">
      <c r="A38" s="48"/>
      <c r="B38" s="43"/>
      <c r="C38" s="49"/>
      <c r="D38" s="43"/>
      <c r="E38" s="50">
        <v>611200</v>
      </c>
      <c r="F38" s="51" t="s">
        <v>72</v>
      </c>
      <c r="G38" s="99">
        <v>0</v>
      </c>
      <c r="H38" s="100">
        <v>0</v>
      </c>
      <c r="I38" s="98">
        <f t="shared" si="37"/>
        <v>0</v>
      </c>
      <c r="J38" s="99"/>
      <c r="K38" s="100"/>
      <c r="L38" s="98">
        <f t="shared" si="38"/>
        <v>0</v>
      </c>
      <c r="M38" s="99"/>
      <c r="N38" s="100"/>
      <c r="O38" s="98">
        <f t="shared" si="39"/>
        <v>0</v>
      </c>
      <c r="P38" s="52"/>
      <c r="Q38" s="53"/>
      <c r="R38" s="98">
        <f t="shared" si="40"/>
        <v>0</v>
      </c>
      <c r="S38" s="52"/>
      <c r="T38" s="53"/>
      <c r="U38" s="98">
        <f t="shared" si="41"/>
        <v>0</v>
      </c>
      <c r="V38" s="120">
        <f t="shared" si="42"/>
        <v>0</v>
      </c>
      <c r="W38" s="121">
        <f t="shared" si="42"/>
        <v>0</v>
      </c>
      <c r="X38" s="101">
        <f t="shared" si="43"/>
        <v>0</v>
      </c>
      <c r="Y38" s="116" t="str">
        <f t="shared" si="36"/>
        <v/>
      </c>
    </row>
    <row r="39" spans="1:25" hidden="1">
      <c r="A39" s="40"/>
      <c r="B39" s="41"/>
      <c r="C39" s="42"/>
      <c r="D39" s="43"/>
      <c r="E39" s="44">
        <v>612000</v>
      </c>
      <c r="F39" s="45" t="s">
        <v>73</v>
      </c>
      <c r="G39" s="94">
        <f>G40</f>
        <v>5030</v>
      </c>
      <c r="H39" s="95">
        <f t="shared" ref="H39" si="44">H40</f>
        <v>0</v>
      </c>
      <c r="I39" s="96">
        <f t="shared" ref="I39" si="45">I40</f>
        <v>5030</v>
      </c>
      <c r="J39" s="94">
        <f t="shared" ref="J39" si="46">J40</f>
        <v>0</v>
      </c>
      <c r="K39" s="95">
        <f t="shared" ref="K39" si="47">K40</f>
        <v>0</v>
      </c>
      <c r="L39" s="96">
        <f t="shared" ref="L39" si="48">L40</f>
        <v>0</v>
      </c>
      <c r="M39" s="94">
        <f t="shared" ref="M39" si="49">M40</f>
        <v>0</v>
      </c>
      <c r="N39" s="95">
        <f t="shared" ref="N39" si="50">N40</f>
        <v>0</v>
      </c>
      <c r="O39" s="96">
        <f t="shared" ref="O39" si="51">O40</f>
        <v>0</v>
      </c>
      <c r="P39" s="94">
        <f t="shared" ref="P39" si="52">P40</f>
        <v>0</v>
      </c>
      <c r="Q39" s="95">
        <f t="shared" ref="Q39" si="53">Q40</f>
        <v>0</v>
      </c>
      <c r="R39" s="96">
        <f t="shared" ref="R39" si="54">R40</f>
        <v>0</v>
      </c>
      <c r="S39" s="94">
        <f t="shared" ref="S39" si="55">S40</f>
        <v>0</v>
      </c>
      <c r="T39" s="95">
        <f t="shared" ref="T39" si="56">T40</f>
        <v>0</v>
      </c>
      <c r="U39" s="96">
        <f t="shared" ref="U39" si="57">U40</f>
        <v>0</v>
      </c>
      <c r="V39" s="118">
        <f t="shared" ref="V39" si="58">V40</f>
        <v>0</v>
      </c>
      <c r="W39" s="119">
        <f t="shared" ref="W39" si="59">W40</f>
        <v>0</v>
      </c>
      <c r="X39" s="97">
        <f t="shared" ref="X39" si="60">X40</f>
        <v>0</v>
      </c>
      <c r="Y39" s="116" t="str">
        <f t="shared" si="36"/>
        <v/>
      </c>
    </row>
    <row r="40" spans="1:25" hidden="1">
      <c r="A40" s="48"/>
      <c r="B40" s="43"/>
      <c r="C40" s="49"/>
      <c r="D40" s="43"/>
      <c r="E40" s="50">
        <v>612100</v>
      </c>
      <c r="F40" s="51" t="s">
        <v>73</v>
      </c>
      <c r="G40" s="99">
        <v>5030</v>
      </c>
      <c r="H40" s="100">
        <v>0</v>
      </c>
      <c r="I40" s="98">
        <f>SUM(G40:H40)</f>
        <v>5030</v>
      </c>
      <c r="J40" s="99"/>
      <c r="K40" s="100"/>
      <c r="L40" s="98">
        <f>SUM(J40:K40)</f>
        <v>0</v>
      </c>
      <c r="M40" s="99"/>
      <c r="N40" s="100"/>
      <c r="O40" s="98">
        <f>SUM(M40:N40)</f>
        <v>0</v>
      </c>
      <c r="P40" s="52"/>
      <c r="Q40" s="53"/>
      <c r="R40" s="98">
        <f>SUM(P40:Q40)</f>
        <v>0</v>
      </c>
      <c r="S40" s="52"/>
      <c r="T40" s="53"/>
      <c r="U40" s="98">
        <f>SUM(S40:T40)</f>
        <v>0</v>
      </c>
      <c r="V40" s="120">
        <f t="shared" ref="V40" si="61">S40+P40+M40+J40</f>
        <v>0</v>
      </c>
      <c r="W40" s="121">
        <f t="shared" ref="W40" si="62">T40+Q40+N40+K40</f>
        <v>0</v>
      </c>
      <c r="X40" s="101">
        <f>SUM(V40:W40)</f>
        <v>0</v>
      </c>
      <c r="Y40" s="116" t="str">
        <f t="shared" si="36"/>
        <v/>
      </c>
    </row>
    <row r="41" spans="1:25" hidden="1">
      <c r="A41" s="40"/>
      <c r="B41" s="41"/>
      <c r="C41" s="42"/>
      <c r="D41" s="43"/>
      <c r="E41" s="44">
        <v>613000</v>
      </c>
      <c r="F41" s="45" t="s">
        <v>74</v>
      </c>
      <c r="G41" s="94">
        <f>SUM(G42:G51)</f>
        <v>1050</v>
      </c>
      <c r="H41" s="95">
        <f t="shared" ref="H41" si="63">SUM(H42:H51)</f>
        <v>0</v>
      </c>
      <c r="I41" s="96">
        <f t="shared" ref="I41" si="64">SUM(I42:I51)</f>
        <v>1050</v>
      </c>
      <c r="J41" s="94">
        <f t="shared" ref="J41" si="65">SUM(J42:J51)</f>
        <v>0</v>
      </c>
      <c r="K41" s="95">
        <f t="shared" ref="K41" si="66">SUM(K42:K51)</f>
        <v>0</v>
      </c>
      <c r="L41" s="96">
        <f t="shared" ref="L41" si="67">SUM(L42:L51)</f>
        <v>0</v>
      </c>
      <c r="M41" s="94">
        <f t="shared" ref="M41" si="68">SUM(M42:M51)</f>
        <v>0</v>
      </c>
      <c r="N41" s="95">
        <f t="shared" ref="N41" si="69">SUM(N42:N51)</f>
        <v>0</v>
      </c>
      <c r="O41" s="96">
        <f t="shared" ref="O41" si="70">SUM(O42:O51)</f>
        <v>0</v>
      </c>
      <c r="P41" s="94">
        <f t="shared" ref="P41" si="71">SUM(P42:P51)</f>
        <v>0</v>
      </c>
      <c r="Q41" s="95">
        <f t="shared" ref="Q41" si="72">SUM(Q42:Q51)</f>
        <v>0</v>
      </c>
      <c r="R41" s="96">
        <f t="shared" ref="R41" si="73">SUM(R42:R51)</f>
        <v>0</v>
      </c>
      <c r="S41" s="94">
        <f t="shared" ref="S41" si="74">SUM(S42:S51)</f>
        <v>0</v>
      </c>
      <c r="T41" s="95">
        <f t="shared" ref="T41" si="75">SUM(T42:T51)</f>
        <v>0</v>
      </c>
      <c r="U41" s="96">
        <f t="shared" ref="U41" si="76">SUM(U42:U51)</f>
        <v>0</v>
      </c>
      <c r="V41" s="118">
        <f t="shared" ref="V41" si="77">SUM(V42:V51)</f>
        <v>0</v>
      </c>
      <c r="W41" s="119">
        <f t="shared" ref="W41" si="78">SUM(W42:W51)</f>
        <v>0</v>
      </c>
      <c r="X41" s="97">
        <f t="shared" ref="X41" si="79">SUM(X42:X51)</f>
        <v>0</v>
      </c>
      <c r="Y41" s="116" t="str">
        <f t="shared" si="36"/>
        <v/>
      </c>
    </row>
    <row r="42" spans="1:25" hidden="1">
      <c r="A42" s="48"/>
      <c r="B42" s="43"/>
      <c r="C42" s="49"/>
      <c r="D42" s="43"/>
      <c r="E42" s="50">
        <v>613100</v>
      </c>
      <c r="F42" s="54" t="s">
        <v>75</v>
      </c>
      <c r="G42" s="99">
        <v>500</v>
      </c>
      <c r="H42" s="100">
        <v>0</v>
      </c>
      <c r="I42" s="98">
        <f t="shared" ref="I42:I51" si="80">SUM(G42:H42)</f>
        <v>500</v>
      </c>
      <c r="J42" s="99"/>
      <c r="K42" s="100"/>
      <c r="L42" s="98">
        <f t="shared" ref="L42:L51" si="81">SUM(J42:K42)</f>
        <v>0</v>
      </c>
      <c r="M42" s="99"/>
      <c r="N42" s="100"/>
      <c r="O42" s="98">
        <f t="shared" ref="O42:O51" si="82">SUM(M42:N42)</f>
        <v>0</v>
      </c>
      <c r="P42" s="52"/>
      <c r="Q42" s="53"/>
      <c r="R42" s="98">
        <f t="shared" ref="R42:R51" si="83">SUM(P42:Q42)</f>
        <v>0</v>
      </c>
      <c r="S42" s="52"/>
      <c r="T42" s="53"/>
      <c r="U42" s="98">
        <f t="shared" ref="U42:U51" si="84">SUM(S42:T42)</f>
        <v>0</v>
      </c>
      <c r="V42" s="120">
        <f t="shared" ref="V42:V51" si="85">S42+P42+M42+J42</f>
        <v>0</v>
      </c>
      <c r="W42" s="121">
        <f t="shared" ref="W42:W51" si="86">T42+Q42+N42+K42</f>
        <v>0</v>
      </c>
      <c r="X42" s="101">
        <f t="shared" ref="X42:X51" si="87">SUM(V42:W42)</f>
        <v>0</v>
      </c>
      <c r="Y42" s="116" t="str">
        <f t="shared" si="36"/>
        <v/>
      </c>
    </row>
    <row r="43" spans="1:25" hidden="1">
      <c r="A43" s="48"/>
      <c r="B43" s="43"/>
      <c r="C43" s="49"/>
      <c r="D43" s="43"/>
      <c r="E43" s="50">
        <v>613200</v>
      </c>
      <c r="F43" s="54" t="s">
        <v>76</v>
      </c>
      <c r="G43" s="99">
        <v>0</v>
      </c>
      <c r="H43" s="100">
        <v>0</v>
      </c>
      <c r="I43" s="98">
        <f t="shared" si="80"/>
        <v>0</v>
      </c>
      <c r="J43" s="99"/>
      <c r="K43" s="100"/>
      <c r="L43" s="98">
        <f t="shared" si="81"/>
        <v>0</v>
      </c>
      <c r="M43" s="99"/>
      <c r="N43" s="100"/>
      <c r="O43" s="98">
        <f t="shared" si="82"/>
        <v>0</v>
      </c>
      <c r="P43" s="52"/>
      <c r="Q43" s="53"/>
      <c r="R43" s="98">
        <f t="shared" si="83"/>
        <v>0</v>
      </c>
      <c r="S43" s="52"/>
      <c r="T43" s="53"/>
      <c r="U43" s="98">
        <f t="shared" si="84"/>
        <v>0</v>
      </c>
      <c r="V43" s="120">
        <f t="shared" si="85"/>
        <v>0</v>
      </c>
      <c r="W43" s="121">
        <f t="shared" si="86"/>
        <v>0</v>
      </c>
      <c r="X43" s="101">
        <f t="shared" si="87"/>
        <v>0</v>
      </c>
      <c r="Y43" s="116" t="str">
        <f t="shared" si="36"/>
        <v/>
      </c>
    </row>
    <row r="44" spans="1:25" hidden="1">
      <c r="A44" s="48"/>
      <c r="B44" s="43"/>
      <c r="C44" s="49"/>
      <c r="D44" s="43"/>
      <c r="E44" s="50">
        <v>613300</v>
      </c>
      <c r="F44" s="54" t="s">
        <v>77</v>
      </c>
      <c r="G44" s="99">
        <v>0</v>
      </c>
      <c r="H44" s="100">
        <v>0</v>
      </c>
      <c r="I44" s="98">
        <f t="shared" si="80"/>
        <v>0</v>
      </c>
      <c r="J44" s="99"/>
      <c r="K44" s="100"/>
      <c r="L44" s="98">
        <f t="shared" si="81"/>
        <v>0</v>
      </c>
      <c r="M44" s="99"/>
      <c r="N44" s="100"/>
      <c r="O44" s="98">
        <f t="shared" si="82"/>
        <v>0</v>
      </c>
      <c r="P44" s="52"/>
      <c r="Q44" s="53"/>
      <c r="R44" s="98">
        <f t="shared" si="83"/>
        <v>0</v>
      </c>
      <c r="S44" s="52"/>
      <c r="T44" s="53"/>
      <c r="U44" s="98">
        <f t="shared" si="84"/>
        <v>0</v>
      </c>
      <c r="V44" s="120">
        <f t="shared" si="85"/>
        <v>0</v>
      </c>
      <c r="W44" s="121">
        <f t="shared" si="86"/>
        <v>0</v>
      </c>
      <c r="X44" s="101">
        <f t="shared" si="87"/>
        <v>0</v>
      </c>
      <c r="Y44" s="116" t="str">
        <f t="shared" si="36"/>
        <v/>
      </c>
    </row>
    <row r="45" spans="1:25" hidden="1">
      <c r="A45" s="48"/>
      <c r="B45" s="43"/>
      <c r="C45" s="49"/>
      <c r="D45" s="43"/>
      <c r="E45" s="50">
        <v>613400</v>
      </c>
      <c r="F45" s="54" t="s">
        <v>78</v>
      </c>
      <c r="G45" s="99">
        <v>0</v>
      </c>
      <c r="H45" s="100">
        <v>0</v>
      </c>
      <c r="I45" s="98">
        <f t="shared" si="80"/>
        <v>0</v>
      </c>
      <c r="J45" s="99"/>
      <c r="K45" s="100"/>
      <c r="L45" s="98">
        <f t="shared" si="81"/>
        <v>0</v>
      </c>
      <c r="M45" s="99"/>
      <c r="N45" s="100"/>
      <c r="O45" s="98">
        <f t="shared" si="82"/>
        <v>0</v>
      </c>
      <c r="P45" s="52"/>
      <c r="Q45" s="53"/>
      <c r="R45" s="98">
        <f t="shared" si="83"/>
        <v>0</v>
      </c>
      <c r="S45" s="52"/>
      <c r="T45" s="53"/>
      <c r="U45" s="98">
        <f t="shared" si="84"/>
        <v>0</v>
      </c>
      <c r="V45" s="120">
        <f t="shared" si="85"/>
        <v>0</v>
      </c>
      <c r="W45" s="121">
        <f t="shared" si="86"/>
        <v>0</v>
      </c>
      <c r="X45" s="101">
        <f t="shared" si="87"/>
        <v>0</v>
      </c>
      <c r="Y45" s="116" t="str">
        <f t="shared" si="36"/>
        <v/>
      </c>
    </row>
    <row r="46" spans="1:25" hidden="1">
      <c r="A46" s="48"/>
      <c r="B46" s="43"/>
      <c r="C46" s="49"/>
      <c r="D46" s="43"/>
      <c r="E46" s="50">
        <v>613500</v>
      </c>
      <c r="F46" s="54" t="s">
        <v>79</v>
      </c>
      <c r="G46" s="99">
        <v>0</v>
      </c>
      <c r="H46" s="100">
        <v>0</v>
      </c>
      <c r="I46" s="98">
        <f t="shared" si="80"/>
        <v>0</v>
      </c>
      <c r="J46" s="99"/>
      <c r="K46" s="100"/>
      <c r="L46" s="98">
        <f t="shared" si="81"/>
        <v>0</v>
      </c>
      <c r="M46" s="99"/>
      <c r="N46" s="100"/>
      <c r="O46" s="98">
        <f t="shared" si="82"/>
        <v>0</v>
      </c>
      <c r="P46" s="52"/>
      <c r="Q46" s="53"/>
      <c r="R46" s="98">
        <f t="shared" si="83"/>
        <v>0</v>
      </c>
      <c r="S46" s="52"/>
      <c r="T46" s="53"/>
      <c r="U46" s="98">
        <f t="shared" si="84"/>
        <v>0</v>
      </c>
      <c r="V46" s="120">
        <f t="shared" si="85"/>
        <v>0</v>
      </c>
      <c r="W46" s="121">
        <f t="shared" si="86"/>
        <v>0</v>
      </c>
      <c r="X46" s="101">
        <f t="shared" si="87"/>
        <v>0</v>
      </c>
      <c r="Y46" s="116" t="str">
        <f t="shared" si="36"/>
        <v/>
      </c>
    </row>
    <row r="47" spans="1:25" hidden="1">
      <c r="A47" s="48"/>
      <c r="B47" s="43"/>
      <c r="C47" s="49"/>
      <c r="D47" s="43"/>
      <c r="E47" s="50">
        <v>613600</v>
      </c>
      <c r="F47" s="54" t="s">
        <v>82</v>
      </c>
      <c r="G47" s="99">
        <v>0</v>
      </c>
      <c r="H47" s="100">
        <v>0</v>
      </c>
      <c r="I47" s="98">
        <f t="shared" si="80"/>
        <v>0</v>
      </c>
      <c r="J47" s="99"/>
      <c r="K47" s="100"/>
      <c r="L47" s="98">
        <f t="shared" si="81"/>
        <v>0</v>
      </c>
      <c r="M47" s="99"/>
      <c r="N47" s="100"/>
      <c r="O47" s="98">
        <f t="shared" si="82"/>
        <v>0</v>
      </c>
      <c r="P47" s="52"/>
      <c r="Q47" s="53"/>
      <c r="R47" s="98">
        <f t="shared" si="83"/>
        <v>0</v>
      </c>
      <c r="S47" s="52"/>
      <c r="T47" s="53"/>
      <c r="U47" s="98">
        <f t="shared" si="84"/>
        <v>0</v>
      </c>
      <c r="V47" s="120">
        <f t="shared" si="85"/>
        <v>0</v>
      </c>
      <c r="W47" s="121">
        <f t="shared" si="86"/>
        <v>0</v>
      </c>
      <c r="X47" s="101">
        <f t="shared" si="87"/>
        <v>0</v>
      </c>
      <c r="Y47" s="116" t="str">
        <f t="shared" si="36"/>
        <v/>
      </c>
    </row>
    <row r="48" spans="1:25" hidden="1">
      <c r="A48" s="48"/>
      <c r="B48" s="43"/>
      <c r="C48" s="49"/>
      <c r="D48" s="43"/>
      <c r="E48" s="50">
        <v>613700</v>
      </c>
      <c r="F48" s="54" t="s">
        <v>80</v>
      </c>
      <c r="G48" s="99">
        <v>0</v>
      </c>
      <c r="H48" s="100">
        <v>0</v>
      </c>
      <c r="I48" s="98">
        <f t="shared" si="80"/>
        <v>0</v>
      </c>
      <c r="J48" s="99"/>
      <c r="K48" s="100"/>
      <c r="L48" s="98">
        <f t="shared" si="81"/>
        <v>0</v>
      </c>
      <c r="M48" s="99"/>
      <c r="N48" s="100"/>
      <c r="O48" s="98">
        <f t="shared" si="82"/>
        <v>0</v>
      </c>
      <c r="P48" s="52"/>
      <c r="Q48" s="53"/>
      <c r="R48" s="98">
        <f t="shared" si="83"/>
        <v>0</v>
      </c>
      <c r="S48" s="52"/>
      <c r="T48" s="53"/>
      <c r="U48" s="98">
        <f t="shared" si="84"/>
        <v>0</v>
      </c>
      <c r="V48" s="120">
        <f t="shared" si="85"/>
        <v>0</v>
      </c>
      <c r="W48" s="121">
        <f t="shared" si="86"/>
        <v>0</v>
      </c>
      <c r="X48" s="101">
        <f t="shared" si="87"/>
        <v>0</v>
      </c>
      <c r="Y48" s="116" t="str">
        <f t="shared" si="36"/>
        <v/>
      </c>
    </row>
    <row r="49" spans="1:25" hidden="1">
      <c r="A49" s="48"/>
      <c r="B49" s="43"/>
      <c r="C49" s="49"/>
      <c r="D49" s="43"/>
      <c r="E49" s="50">
        <v>613800</v>
      </c>
      <c r="F49" s="54" t="s">
        <v>83</v>
      </c>
      <c r="G49" s="99">
        <v>0</v>
      </c>
      <c r="H49" s="100">
        <v>0</v>
      </c>
      <c r="I49" s="98">
        <f t="shared" si="80"/>
        <v>0</v>
      </c>
      <c r="J49" s="99"/>
      <c r="K49" s="100"/>
      <c r="L49" s="98">
        <f t="shared" si="81"/>
        <v>0</v>
      </c>
      <c r="M49" s="99"/>
      <c r="N49" s="100"/>
      <c r="O49" s="98">
        <f t="shared" si="82"/>
        <v>0</v>
      </c>
      <c r="P49" s="52"/>
      <c r="Q49" s="53"/>
      <c r="R49" s="98">
        <f t="shared" si="83"/>
        <v>0</v>
      </c>
      <c r="S49" s="52"/>
      <c r="T49" s="53"/>
      <c r="U49" s="98">
        <f t="shared" si="84"/>
        <v>0</v>
      </c>
      <c r="V49" s="120">
        <f t="shared" si="85"/>
        <v>0</v>
      </c>
      <c r="W49" s="121">
        <f t="shared" si="86"/>
        <v>0</v>
      </c>
      <c r="X49" s="101">
        <f t="shared" si="87"/>
        <v>0</v>
      </c>
      <c r="Y49" s="116" t="str">
        <f t="shared" si="36"/>
        <v/>
      </c>
    </row>
    <row r="50" spans="1:25" hidden="1">
      <c r="A50" s="48"/>
      <c r="B50" s="43"/>
      <c r="C50" s="49"/>
      <c r="D50" s="43"/>
      <c r="E50" s="50">
        <v>613900</v>
      </c>
      <c r="F50" s="54" t="s">
        <v>81</v>
      </c>
      <c r="G50" s="99">
        <v>550</v>
      </c>
      <c r="H50" s="100">
        <v>0</v>
      </c>
      <c r="I50" s="98">
        <f t="shared" si="80"/>
        <v>550</v>
      </c>
      <c r="J50" s="99"/>
      <c r="K50" s="100"/>
      <c r="L50" s="98">
        <f t="shared" si="81"/>
        <v>0</v>
      </c>
      <c r="M50" s="99"/>
      <c r="N50" s="100"/>
      <c r="O50" s="98">
        <f t="shared" si="82"/>
        <v>0</v>
      </c>
      <c r="P50" s="52"/>
      <c r="Q50" s="53"/>
      <c r="R50" s="98">
        <f t="shared" si="83"/>
        <v>0</v>
      </c>
      <c r="S50" s="52"/>
      <c r="T50" s="53"/>
      <c r="U50" s="98">
        <f t="shared" si="84"/>
        <v>0</v>
      </c>
      <c r="V50" s="120">
        <f t="shared" si="85"/>
        <v>0</v>
      </c>
      <c r="W50" s="121">
        <f t="shared" si="86"/>
        <v>0</v>
      </c>
      <c r="X50" s="101">
        <f t="shared" si="87"/>
        <v>0</v>
      </c>
      <c r="Y50" s="116" t="str">
        <f t="shared" si="36"/>
        <v/>
      </c>
    </row>
    <row r="51" spans="1:25" hidden="1">
      <c r="A51" s="48"/>
      <c r="B51" s="43"/>
      <c r="C51" s="49"/>
      <c r="D51" s="43"/>
      <c r="E51" s="50">
        <v>613900</v>
      </c>
      <c r="F51" s="54" t="s">
        <v>84</v>
      </c>
      <c r="G51" s="99">
        <v>0</v>
      </c>
      <c r="H51" s="100">
        <v>0</v>
      </c>
      <c r="I51" s="98">
        <f t="shared" si="80"/>
        <v>0</v>
      </c>
      <c r="J51" s="99"/>
      <c r="K51" s="100"/>
      <c r="L51" s="98">
        <f t="shared" si="81"/>
        <v>0</v>
      </c>
      <c r="M51" s="99"/>
      <c r="N51" s="100"/>
      <c r="O51" s="98">
        <f t="shared" si="82"/>
        <v>0</v>
      </c>
      <c r="P51" s="52"/>
      <c r="Q51" s="53"/>
      <c r="R51" s="98">
        <f t="shared" si="83"/>
        <v>0</v>
      </c>
      <c r="S51" s="52"/>
      <c r="T51" s="53"/>
      <c r="U51" s="98">
        <f t="shared" si="84"/>
        <v>0</v>
      </c>
      <c r="V51" s="120">
        <f t="shared" si="85"/>
        <v>0</v>
      </c>
      <c r="W51" s="121">
        <f t="shared" si="86"/>
        <v>0</v>
      </c>
      <c r="X51" s="101">
        <f t="shared" si="87"/>
        <v>0</v>
      </c>
      <c r="Y51" s="116" t="str">
        <f t="shared" si="36"/>
        <v/>
      </c>
    </row>
    <row r="52" spans="1:25" hidden="1">
      <c r="A52" s="40"/>
      <c r="B52" s="41"/>
      <c r="C52" s="42"/>
      <c r="D52" s="43"/>
      <c r="E52" s="44">
        <v>821000</v>
      </c>
      <c r="F52" s="45" t="s">
        <v>85</v>
      </c>
      <c r="G52" s="94">
        <f>SUM(G53:G54)</f>
        <v>0</v>
      </c>
      <c r="H52" s="95">
        <f t="shared" ref="H52" si="88">SUM(H53:H54)</f>
        <v>0</v>
      </c>
      <c r="I52" s="96">
        <f t="shared" ref="I52" si="89">SUM(I53:I54)</f>
        <v>0</v>
      </c>
      <c r="J52" s="94">
        <f t="shared" ref="J52" si="90">SUM(J53:J54)</f>
        <v>0</v>
      </c>
      <c r="K52" s="95">
        <f t="shared" ref="K52" si="91">SUM(K53:K54)</f>
        <v>0</v>
      </c>
      <c r="L52" s="96">
        <f t="shared" ref="L52" si="92">SUM(L53:L54)</f>
        <v>0</v>
      </c>
      <c r="M52" s="94">
        <f t="shared" ref="M52" si="93">SUM(M53:M54)</f>
        <v>0</v>
      </c>
      <c r="N52" s="95">
        <f t="shared" ref="N52" si="94">SUM(N53:N54)</f>
        <v>0</v>
      </c>
      <c r="O52" s="96">
        <f t="shared" ref="O52" si="95">SUM(O53:O54)</f>
        <v>0</v>
      </c>
      <c r="P52" s="94">
        <f t="shared" ref="P52" si="96">SUM(P53:P54)</f>
        <v>0</v>
      </c>
      <c r="Q52" s="95">
        <f t="shared" ref="Q52" si="97">SUM(Q53:Q54)</f>
        <v>0</v>
      </c>
      <c r="R52" s="96">
        <f t="shared" ref="R52" si="98">SUM(R53:R54)</f>
        <v>0</v>
      </c>
      <c r="S52" s="94">
        <f t="shared" ref="S52" si="99">SUM(S53:S54)</f>
        <v>0</v>
      </c>
      <c r="T52" s="95">
        <f t="shared" ref="T52" si="100">SUM(T53:T54)</f>
        <v>0</v>
      </c>
      <c r="U52" s="96">
        <f t="shared" ref="U52" si="101">SUM(U53:U54)</f>
        <v>0</v>
      </c>
      <c r="V52" s="118">
        <f t="shared" ref="V52" si="102">SUM(V53:V54)</f>
        <v>0</v>
      </c>
      <c r="W52" s="119">
        <f t="shared" ref="W52" si="103">SUM(W53:W54)</f>
        <v>0</v>
      </c>
      <c r="X52" s="97">
        <f t="shared" ref="X52" si="104">SUM(X53:X54)</f>
        <v>0</v>
      </c>
      <c r="Y52" s="116" t="str">
        <f t="shared" si="36"/>
        <v/>
      </c>
    </row>
    <row r="53" spans="1:25" hidden="1">
      <c r="A53" s="48"/>
      <c r="B53" s="43"/>
      <c r="C53" s="49"/>
      <c r="D53" s="43"/>
      <c r="E53" s="50">
        <v>821200</v>
      </c>
      <c r="F53" s="51" t="s">
        <v>86</v>
      </c>
      <c r="G53" s="99">
        <v>0</v>
      </c>
      <c r="H53" s="100">
        <v>0</v>
      </c>
      <c r="I53" s="98">
        <f>SUM(G53:H53)</f>
        <v>0</v>
      </c>
      <c r="J53" s="99"/>
      <c r="K53" s="100"/>
      <c r="L53" s="98">
        <f>SUM(J53:K53)</f>
        <v>0</v>
      </c>
      <c r="M53" s="99"/>
      <c r="N53" s="100"/>
      <c r="O53" s="98">
        <f>SUM(M53:N53)</f>
        <v>0</v>
      </c>
      <c r="P53" s="52"/>
      <c r="Q53" s="53"/>
      <c r="R53" s="98">
        <f>SUM(P53:Q53)</f>
        <v>0</v>
      </c>
      <c r="S53" s="52"/>
      <c r="T53" s="53"/>
      <c r="U53" s="98">
        <f>SUM(S53:T53)</f>
        <v>0</v>
      </c>
      <c r="V53" s="120">
        <f t="shared" ref="V53:V54" si="105">S53+P53+M53+J53</f>
        <v>0</v>
      </c>
      <c r="W53" s="121">
        <f t="shared" ref="W53:W54" si="106">T53+Q53+N53+K53</f>
        <v>0</v>
      </c>
      <c r="X53" s="101">
        <f>SUM(V53:W53)</f>
        <v>0</v>
      </c>
      <c r="Y53" s="116" t="str">
        <f t="shared" si="36"/>
        <v/>
      </c>
    </row>
    <row r="54" spans="1:25" ht="12.75" hidden="1" thickBot="1">
      <c r="A54" s="55"/>
      <c r="B54" s="56"/>
      <c r="C54" s="57"/>
      <c r="D54" s="56"/>
      <c r="E54" s="58">
        <v>821300</v>
      </c>
      <c r="F54" s="59" t="s">
        <v>87</v>
      </c>
      <c r="G54" s="103">
        <v>0</v>
      </c>
      <c r="H54" s="104">
        <v>0</v>
      </c>
      <c r="I54" s="102">
        <f>SUM(G54:H54)</f>
        <v>0</v>
      </c>
      <c r="J54" s="103"/>
      <c r="K54" s="104"/>
      <c r="L54" s="102">
        <f>SUM(J54:K54)</f>
        <v>0</v>
      </c>
      <c r="M54" s="103"/>
      <c r="N54" s="104"/>
      <c r="O54" s="102">
        <f>SUM(M54:N54)</f>
        <v>0</v>
      </c>
      <c r="P54" s="60"/>
      <c r="Q54" s="61"/>
      <c r="R54" s="102">
        <f>SUM(P54:Q54)</f>
        <v>0</v>
      </c>
      <c r="S54" s="60"/>
      <c r="T54" s="61"/>
      <c r="U54" s="102">
        <f>SUM(S54:T54)</f>
        <v>0</v>
      </c>
      <c r="V54" s="122">
        <f t="shared" si="105"/>
        <v>0</v>
      </c>
      <c r="W54" s="123">
        <f t="shared" si="106"/>
        <v>0</v>
      </c>
      <c r="X54" s="105">
        <f>SUM(V54:W54)</f>
        <v>0</v>
      </c>
      <c r="Y54" s="116" t="str">
        <f t="shared" si="36"/>
        <v/>
      </c>
    </row>
    <row r="55" spans="1:25" ht="12.75" hidden="1" thickBot="1">
      <c r="A55" s="62"/>
      <c r="B55" s="63"/>
      <c r="C55" s="64"/>
      <c r="D55" s="65"/>
      <c r="E55" s="63"/>
      <c r="F55" s="66" t="s">
        <v>89</v>
      </c>
      <c r="G55" s="106">
        <f>G35+G39+G41+G52</f>
        <v>63560</v>
      </c>
      <c r="H55" s="107">
        <f t="shared" ref="H55:X55" si="107">H35+H39+H41+H52</f>
        <v>0</v>
      </c>
      <c r="I55" s="108">
        <f t="shared" si="107"/>
        <v>63560</v>
      </c>
      <c r="J55" s="106">
        <f t="shared" si="107"/>
        <v>0</v>
      </c>
      <c r="K55" s="107">
        <f t="shared" si="107"/>
        <v>0</v>
      </c>
      <c r="L55" s="108">
        <f t="shared" si="107"/>
        <v>0</v>
      </c>
      <c r="M55" s="106">
        <f t="shared" si="107"/>
        <v>0</v>
      </c>
      <c r="N55" s="107">
        <f t="shared" si="107"/>
        <v>0</v>
      </c>
      <c r="O55" s="108">
        <f t="shared" si="107"/>
        <v>0</v>
      </c>
      <c r="P55" s="106">
        <f t="shared" si="107"/>
        <v>0</v>
      </c>
      <c r="Q55" s="107">
        <f t="shared" si="107"/>
        <v>0</v>
      </c>
      <c r="R55" s="108">
        <f t="shared" si="107"/>
        <v>0</v>
      </c>
      <c r="S55" s="106">
        <f t="shared" si="107"/>
        <v>0</v>
      </c>
      <c r="T55" s="107">
        <f t="shared" si="107"/>
        <v>0</v>
      </c>
      <c r="U55" s="108">
        <f t="shared" si="107"/>
        <v>0</v>
      </c>
      <c r="V55" s="124">
        <f t="shared" si="107"/>
        <v>0</v>
      </c>
      <c r="W55" s="125">
        <f t="shared" si="107"/>
        <v>0</v>
      </c>
      <c r="X55" s="109">
        <f t="shared" si="107"/>
        <v>0</v>
      </c>
      <c r="Y55" s="116" t="str">
        <f t="shared" si="36"/>
        <v/>
      </c>
    </row>
    <row r="56" spans="1:25" hidden="1">
      <c r="D56" s="67"/>
      <c r="G56" s="179"/>
      <c r="H56" s="179"/>
      <c r="I56" s="179"/>
      <c r="J56" s="179"/>
      <c r="K56" s="179"/>
      <c r="L56" s="179"/>
    </row>
    <row r="57" spans="1:25" hidden="1">
      <c r="A57" s="68" t="s">
        <v>91</v>
      </c>
      <c r="B57" s="69" t="s">
        <v>67</v>
      </c>
      <c r="C57" s="70" t="s">
        <v>68</v>
      </c>
      <c r="D57" s="71"/>
      <c r="E57" s="43"/>
      <c r="F57" s="45" t="s">
        <v>5</v>
      </c>
      <c r="G57" s="180"/>
      <c r="H57" s="181"/>
      <c r="I57" s="182"/>
      <c r="J57" s="180"/>
      <c r="K57" s="181"/>
      <c r="L57" s="182"/>
      <c r="M57" s="48"/>
      <c r="N57" s="43"/>
      <c r="O57" s="49"/>
      <c r="P57" s="48"/>
      <c r="Q57" s="43"/>
      <c r="R57" s="49"/>
      <c r="S57" s="48"/>
      <c r="T57" s="43"/>
      <c r="U57" s="49"/>
      <c r="V57" s="48"/>
      <c r="W57" s="43"/>
      <c r="X57" s="74"/>
    </row>
    <row r="58" spans="1:25" hidden="1">
      <c r="A58" s="40"/>
      <c r="B58" s="41"/>
      <c r="C58" s="42"/>
      <c r="D58" s="43"/>
      <c r="E58" s="44">
        <v>600000</v>
      </c>
      <c r="F58" s="45" t="s">
        <v>210</v>
      </c>
      <c r="G58" s="94">
        <f>SUM(G59:G61)</f>
        <v>645000</v>
      </c>
      <c r="H58" s="95">
        <f>SUM(H59:H61)</f>
        <v>0</v>
      </c>
      <c r="I58" s="96">
        <f t="shared" ref="I58:X58" si="108">SUM(I59:I61)</f>
        <v>645000</v>
      </c>
      <c r="J58" s="94">
        <f t="shared" si="108"/>
        <v>0</v>
      </c>
      <c r="K58" s="95">
        <f t="shared" si="108"/>
        <v>0</v>
      </c>
      <c r="L58" s="96">
        <f t="shared" si="108"/>
        <v>0</v>
      </c>
      <c r="M58" s="94">
        <f t="shared" si="108"/>
        <v>0</v>
      </c>
      <c r="N58" s="95">
        <f t="shared" si="108"/>
        <v>0</v>
      </c>
      <c r="O58" s="96">
        <f t="shared" si="108"/>
        <v>0</v>
      </c>
      <c r="P58" s="94">
        <f t="shared" si="108"/>
        <v>0</v>
      </c>
      <c r="Q58" s="95">
        <f t="shared" si="108"/>
        <v>0</v>
      </c>
      <c r="R58" s="96">
        <f t="shared" si="108"/>
        <v>0</v>
      </c>
      <c r="S58" s="94">
        <f t="shared" si="108"/>
        <v>0</v>
      </c>
      <c r="T58" s="95">
        <f t="shared" si="108"/>
        <v>0</v>
      </c>
      <c r="U58" s="96">
        <f t="shared" si="108"/>
        <v>0</v>
      </c>
      <c r="V58" s="94">
        <f t="shared" si="108"/>
        <v>0</v>
      </c>
      <c r="W58" s="95">
        <f t="shared" si="108"/>
        <v>0</v>
      </c>
      <c r="X58" s="97">
        <f t="shared" si="108"/>
        <v>0</v>
      </c>
      <c r="Y58" s="116" t="str">
        <f t="shared" ref="Y58:Y61" si="109">IF(OR(V58&gt;G58, W58&gt;H58),"Ukupni operativni plan je veći od Proračuna!","")</f>
        <v/>
      </c>
    </row>
    <row r="59" spans="1:25" hidden="1">
      <c r="A59" s="48"/>
      <c r="B59" s="43"/>
      <c r="C59" s="49"/>
      <c r="D59" s="43"/>
      <c r="E59" s="50">
        <v>600000</v>
      </c>
      <c r="F59" s="51" t="s">
        <v>211</v>
      </c>
      <c r="G59" s="99">
        <v>600000</v>
      </c>
      <c r="H59" s="100">
        <v>0</v>
      </c>
      <c r="I59" s="98">
        <f>SUM(G59:H59)</f>
        <v>600000</v>
      </c>
      <c r="J59" s="99"/>
      <c r="K59" s="100"/>
      <c r="L59" s="98">
        <f>SUM(J59:K59)</f>
        <v>0</v>
      </c>
      <c r="M59" s="52"/>
      <c r="N59" s="53"/>
      <c r="O59" s="98">
        <f>SUM(M59:N59)</f>
        <v>0</v>
      </c>
      <c r="P59" s="52"/>
      <c r="Q59" s="53"/>
      <c r="R59" s="98">
        <f>SUM(P59:Q59)</f>
        <v>0</v>
      </c>
      <c r="S59" s="52"/>
      <c r="T59" s="53"/>
      <c r="U59" s="98">
        <f>SUM(S59:T59)</f>
        <v>0</v>
      </c>
      <c r="V59" s="99">
        <f>S59+P59+M59+J59</f>
        <v>0</v>
      </c>
      <c r="W59" s="100">
        <f>T59+Q59+N59+K59</f>
        <v>0</v>
      </c>
      <c r="X59" s="101">
        <f>SUM(V59:W59)</f>
        <v>0</v>
      </c>
      <c r="Y59" s="116" t="str">
        <f t="shared" si="109"/>
        <v/>
      </c>
    </row>
    <row r="60" spans="1:25" hidden="1">
      <c r="A60" s="48"/>
      <c r="B60" s="43"/>
      <c r="C60" s="49"/>
      <c r="D60" s="43"/>
      <c r="E60" s="50">
        <v>600000</v>
      </c>
      <c r="F60" s="51" t="s">
        <v>212</v>
      </c>
      <c r="G60" s="99">
        <v>30000</v>
      </c>
      <c r="H60" s="100">
        <v>0</v>
      </c>
      <c r="I60" s="98">
        <f t="shared" ref="I60:I61" si="110">SUM(G60:H60)</f>
        <v>30000</v>
      </c>
      <c r="J60" s="99"/>
      <c r="K60" s="100"/>
      <c r="L60" s="98">
        <f t="shared" ref="L60:L61" si="111">SUM(J60:K60)</f>
        <v>0</v>
      </c>
      <c r="M60" s="52"/>
      <c r="N60" s="53"/>
      <c r="O60" s="98">
        <f t="shared" ref="O60:O61" si="112">SUM(M60:N60)</f>
        <v>0</v>
      </c>
      <c r="P60" s="52"/>
      <c r="Q60" s="53"/>
      <c r="R60" s="98">
        <f t="shared" ref="R60:R61" si="113">SUM(P60:Q60)</f>
        <v>0</v>
      </c>
      <c r="S60" s="52"/>
      <c r="T60" s="53"/>
      <c r="U60" s="98">
        <f t="shared" ref="U60:U61" si="114">SUM(S60:T60)</f>
        <v>0</v>
      </c>
      <c r="V60" s="99">
        <f t="shared" ref="V60:V61" si="115">S60+P60+M60+J60</f>
        <v>0</v>
      </c>
      <c r="W60" s="100">
        <f t="shared" ref="W60:W61" si="116">T60+Q60+N60+K60</f>
        <v>0</v>
      </c>
      <c r="X60" s="101">
        <f t="shared" ref="X60:X61" si="117">SUM(V60:W60)</f>
        <v>0</v>
      </c>
      <c r="Y60" s="116" t="str">
        <f t="shared" si="109"/>
        <v/>
      </c>
    </row>
    <row r="61" spans="1:25" hidden="1">
      <c r="A61" s="48"/>
      <c r="B61" s="43"/>
      <c r="C61" s="49"/>
      <c r="D61" s="43"/>
      <c r="E61" s="50">
        <v>600000</v>
      </c>
      <c r="F61" s="51" t="s">
        <v>213</v>
      </c>
      <c r="G61" s="99">
        <v>15000</v>
      </c>
      <c r="H61" s="100">
        <v>0</v>
      </c>
      <c r="I61" s="98">
        <f t="shared" si="110"/>
        <v>15000</v>
      </c>
      <c r="J61" s="99"/>
      <c r="K61" s="100"/>
      <c r="L61" s="98">
        <f t="shared" si="111"/>
        <v>0</v>
      </c>
      <c r="M61" s="52"/>
      <c r="N61" s="53"/>
      <c r="O61" s="98">
        <f t="shared" si="112"/>
        <v>0</v>
      </c>
      <c r="P61" s="52"/>
      <c r="Q61" s="53"/>
      <c r="R61" s="98">
        <f t="shared" si="113"/>
        <v>0</v>
      </c>
      <c r="S61" s="52"/>
      <c r="T61" s="53"/>
      <c r="U61" s="98">
        <f t="shared" si="114"/>
        <v>0</v>
      </c>
      <c r="V61" s="99">
        <f t="shared" si="115"/>
        <v>0</v>
      </c>
      <c r="W61" s="100">
        <f t="shared" si="116"/>
        <v>0</v>
      </c>
      <c r="X61" s="101">
        <f t="shared" si="117"/>
        <v>0</v>
      </c>
      <c r="Y61" s="116" t="str">
        <f t="shared" si="109"/>
        <v/>
      </c>
    </row>
    <row r="62" spans="1:25" hidden="1">
      <c r="A62" s="40"/>
      <c r="B62" s="41"/>
      <c r="C62" s="42"/>
      <c r="D62" s="43"/>
      <c r="E62" s="44">
        <v>611000</v>
      </c>
      <c r="F62" s="45" t="s">
        <v>69</v>
      </c>
      <c r="G62" s="94">
        <f>SUM(G63:G65)</f>
        <v>355500</v>
      </c>
      <c r="H62" s="95">
        <f>SUM(H63:H65)</f>
        <v>0</v>
      </c>
      <c r="I62" s="96">
        <f t="shared" ref="I62:L62" si="118">SUM(I63:I65)</f>
        <v>355500</v>
      </c>
      <c r="J62" s="94">
        <f t="shared" si="118"/>
        <v>0</v>
      </c>
      <c r="K62" s="95">
        <f t="shared" si="118"/>
        <v>0</v>
      </c>
      <c r="L62" s="96">
        <f t="shared" si="118"/>
        <v>0</v>
      </c>
      <c r="M62" s="94">
        <f t="shared" ref="M62:O62" si="119">SUM(M63:M65)</f>
        <v>0</v>
      </c>
      <c r="N62" s="95">
        <f t="shared" si="119"/>
        <v>0</v>
      </c>
      <c r="O62" s="96">
        <f t="shared" si="119"/>
        <v>0</v>
      </c>
      <c r="P62" s="94">
        <f t="shared" ref="P62:R62" si="120">SUM(P63:P65)</f>
        <v>0</v>
      </c>
      <c r="Q62" s="95">
        <f t="shared" si="120"/>
        <v>0</v>
      </c>
      <c r="R62" s="96">
        <f t="shared" si="120"/>
        <v>0</v>
      </c>
      <c r="S62" s="94">
        <f t="shared" ref="S62:U62" si="121">SUM(S63:S65)</f>
        <v>0</v>
      </c>
      <c r="T62" s="95">
        <f t="shared" si="121"/>
        <v>0</v>
      </c>
      <c r="U62" s="96">
        <f t="shared" si="121"/>
        <v>0</v>
      </c>
      <c r="V62" s="94">
        <f t="shared" ref="V62:X62" si="122">SUM(V63:V65)</f>
        <v>0</v>
      </c>
      <c r="W62" s="95">
        <f t="shared" si="122"/>
        <v>0</v>
      </c>
      <c r="X62" s="97">
        <f t="shared" si="122"/>
        <v>0</v>
      </c>
      <c r="Y62" s="116" t="str">
        <f t="shared" ref="Y62:Y127" si="123">IF(OR(V62&gt;G62, W62&gt;H62),"Ukupni operativni plan je veći od Proračuna!","")</f>
        <v/>
      </c>
    </row>
    <row r="63" spans="1:25" hidden="1">
      <c r="A63" s="48"/>
      <c r="B63" s="43"/>
      <c r="C63" s="49"/>
      <c r="D63" s="43"/>
      <c r="E63" s="50">
        <v>611100</v>
      </c>
      <c r="F63" s="51" t="s">
        <v>70</v>
      </c>
      <c r="G63" s="99">
        <v>128000</v>
      </c>
      <c r="H63" s="100">
        <v>0</v>
      </c>
      <c r="I63" s="98">
        <f>SUM(G63:H63)</f>
        <v>128000</v>
      </c>
      <c r="J63" s="99"/>
      <c r="K63" s="100"/>
      <c r="L63" s="98">
        <f>SUM(J63:K63)</f>
        <v>0</v>
      </c>
      <c r="M63" s="52"/>
      <c r="N63" s="53"/>
      <c r="O63" s="98">
        <f>SUM(M63:N63)</f>
        <v>0</v>
      </c>
      <c r="P63" s="52"/>
      <c r="Q63" s="53"/>
      <c r="R63" s="98">
        <f>SUM(P63:Q63)</f>
        <v>0</v>
      </c>
      <c r="S63" s="52"/>
      <c r="T63" s="53"/>
      <c r="U63" s="98">
        <f>SUM(S63:T63)</f>
        <v>0</v>
      </c>
      <c r="V63" s="99">
        <f>S63+P63+M63+J63</f>
        <v>0</v>
      </c>
      <c r="W63" s="100">
        <f>T63+Q63+N63+K63</f>
        <v>0</v>
      </c>
      <c r="X63" s="101">
        <f>SUM(V63:W63)</f>
        <v>0</v>
      </c>
      <c r="Y63" s="116" t="str">
        <f t="shared" si="123"/>
        <v/>
      </c>
    </row>
    <row r="64" spans="1:25" hidden="1">
      <c r="A64" s="48"/>
      <c r="B64" s="43"/>
      <c r="C64" s="49"/>
      <c r="D64" s="43"/>
      <c r="E64" s="50">
        <v>611200</v>
      </c>
      <c r="F64" s="51" t="s">
        <v>71</v>
      </c>
      <c r="G64" s="99">
        <v>25600</v>
      </c>
      <c r="H64" s="100">
        <v>0</v>
      </c>
      <c r="I64" s="98">
        <f t="shared" ref="I64:I65" si="124">SUM(G64:H64)</f>
        <v>25600</v>
      </c>
      <c r="J64" s="99"/>
      <c r="K64" s="100"/>
      <c r="L64" s="98">
        <f t="shared" ref="L64:L65" si="125">SUM(J64:K64)</f>
        <v>0</v>
      </c>
      <c r="M64" s="52"/>
      <c r="N64" s="53"/>
      <c r="O64" s="98">
        <f t="shared" ref="O64:O65" si="126">SUM(M64:N64)</f>
        <v>0</v>
      </c>
      <c r="P64" s="52"/>
      <c r="Q64" s="53"/>
      <c r="R64" s="98">
        <f t="shared" ref="R64:R65" si="127">SUM(P64:Q64)</f>
        <v>0</v>
      </c>
      <c r="S64" s="52"/>
      <c r="T64" s="53"/>
      <c r="U64" s="98">
        <f t="shared" ref="U64:U65" si="128">SUM(S64:T64)</f>
        <v>0</v>
      </c>
      <c r="V64" s="99">
        <f t="shared" ref="V64:V96" si="129">S64+P64+M64+J64</f>
        <v>0</v>
      </c>
      <c r="W64" s="100">
        <f t="shared" ref="W64:W96" si="130">T64+Q64+N64+K64</f>
        <v>0</v>
      </c>
      <c r="X64" s="101">
        <f t="shared" ref="X64:X65" si="131">SUM(V64:W64)</f>
        <v>0</v>
      </c>
      <c r="Y64" s="116" t="str">
        <f t="shared" si="123"/>
        <v/>
      </c>
    </row>
    <row r="65" spans="1:25" hidden="1">
      <c r="A65" s="48"/>
      <c r="B65" s="43"/>
      <c r="C65" s="49"/>
      <c r="D65" s="43"/>
      <c r="E65" s="50">
        <v>611200</v>
      </c>
      <c r="F65" s="51" t="s">
        <v>72</v>
      </c>
      <c r="G65" s="99">
        <v>201900</v>
      </c>
      <c r="H65" s="100">
        <v>0</v>
      </c>
      <c r="I65" s="98">
        <f t="shared" si="124"/>
        <v>201900</v>
      </c>
      <c r="J65" s="99"/>
      <c r="K65" s="100"/>
      <c r="L65" s="98">
        <f t="shared" si="125"/>
        <v>0</v>
      </c>
      <c r="M65" s="52"/>
      <c r="N65" s="53"/>
      <c r="O65" s="98">
        <f t="shared" si="126"/>
        <v>0</v>
      </c>
      <c r="P65" s="52"/>
      <c r="Q65" s="53"/>
      <c r="R65" s="98">
        <f t="shared" si="127"/>
        <v>0</v>
      </c>
      <c r="S65" s="52"/>
      <c r="T65" s="53"/>
      <c r="U65" s="98">
        <f t="shared" si="128"/>
        <v>0</v>
      </c>
      <c r="V65" s="99">
        <f t="shared" si="129"/>
        <v>0</v>
      </c>
      <c r="W65" s="100">
        <f t="shared" si="130"/>
        <v>0</v>
      </c>
      <c r="X65" s="101">
        <f t="shared" si="131"/>
        <v>0</v>
      </c>
      <c r="Y65" s="116" t="str">
        <f t="shared" si="123"/>
        <v/>
      </c>
    </row>
    <row r="66" spans="1:25" hidden="1">
      <c r="A66" s="40"/>
      <c r="B66" s="41"/>
      <c r="C66" s="42"/>
      <c r="D66" s="43"/>
      <c r="E66" s="44">
        <v>612000</v>
      </c>
      <c r="F66" s="45" t="s">
        <v>73</v>
      </c>
      <c r="G66" s="94">
        <f>G67</f>
        <v>13760</v>
      </c>
      <c r="H66" s="95">
        <f>H67</f>
        <v>0</v>
      </c>
      <c r="I66" s="96">
        <f t="shared" ref="I66:L66" si="132">I67</f>
        <v>13760</v>
      </c>
      <c r="J66" s="94">
        <f t="shared" si="132"/>
        <v>0</v>
      </c>
      <c r="K66" s="95">
        <f t="shared" si="132"/>
        <v>0</v>
      </c>
      <c r="L66" s="96">
        <f t="shared" si="132"/>
        <v>0</v>
      </c>
      <c r="M66" s="94">
        <f t="shared" ref="M66:O66" si="133">M67</f>
        <v>0</v>
      </c>
      <c r="N66" s="95">
        <f t="shared" si="133"/>
        <v>0</v>
      </c>
      <c r="O66" s="96">
        <f t="shared" si="133"/>
        <v>0</v>
      </c>
      <c r="P66" s="94">
        <f t="shared" ref="P66:R66" si="134">P67</f>
        <v>0</v>
      </c>
      <c r="Q66" s="95">
        <f t="shared" si="134"/>
        <v>0</v>
      </c>
      <c r="R66" s="96">
        <f t="shared" si="134"/>
        <v>0</v>
      </c>
      <c r="S66" s="94">
        <f t="shared" ref="S66:U66" si="135">S67</f>
        <v>0</v>
      </c>
      <c r="T66" s="95">
        <f t="shared" si="135"/>
        <v>0</v>
      </c>
      <c r="U66" s="96">
        <f t="shared" si="135"/>
        <v>0</v>
      </c>
      <c r="V66" s="94">
        <f t="shared" ref="V66:X66" si="136">V67</f>
        <v>0</v>
      </c>
      <c r="W66" s="95">
        <f t="shared" si="136"/>
        <v>0</v>
      </c>
      <c r="X66" s="97">
        <f t="shared" si="136"/>
        <v>0</v>
      </c>
      <c r="Y66" s="116" t="str">
        <f t="shared" si="123"/>
        <v/>
      </c>
    </row>
    <row r="67" spans="1:25" hidden="1">
      <c r="A67" s="48"/>
      <c r="B67" s="43"/>
      <c r="C67" s="49"/>
      <c r="D67" s="43"/>
      <c r="E67" s="50">
        <v>612100</v>
      </c>
      <c r="F67" s="51" t="s">
        <v>73</v>
      </c>
      <c r="G67" s="99">
        <v>13760</v>
      </c>
      <c r="H67" s="100">
        <v>0</v>
      </c>
      <c r="I67" s="98">
        <f>SUM(G67:H67)</f>
        <v>13760</v>
      </c>
      <c r="J67" s="99"/>
      <c r="K67" s="100"/>
      <c r="L67" s="98">
        <f>SUM(J67:K67)</f>
        <v>0</v>
      </c>
      <c r="M67" s="52"/>
      <c r="N67" s="53"/>
      <c r="O67" s="98">
        <f>SUM(M67:N67)</f>
        <v>0</v>
      </c>
      <c r="P67" s="52"/>
      <c r="Q67" s="53"/>
      <c r="R67" s="98">
        <f>SUM(P67:Q67)</f>
        <v>0</v>
      </c>
      <c r="S67" s="52"/>
      <c r="T67" s="53"/>
      <c r="U67" s="98">
        <f>SUM(S67:T67)</f>
        <v>0</v>
      </c>
      <c r="V67" s="99">
        <f t="shared" si="129"/>
        <v>0</v>
      </c>
      <c r="W67" s="100">
        <f t="shared" si="130"/>
        <v>0</v>
      </c>
      <c r="X67" s="101">
        <f>SUM(V67:W67)</f>
        <v>0</v>
      </c>
      <c r="Y67" s="116" t="str">
        <f t="shared" si="123"/>
        <v/>
      </c>
    </row>
    <row r="68" spans="1:25" hidden="1">
      <c r="A68" s="40"/>
      <c r="B68" s="41"/>
      <c r="C68" s="42"/>
      <c r="D68" s="43"/>
      <c r="E68" s="44">
        <v>613000</v>
      </c>
      <c r="F68" s="45" t="s">
        <v>74</v>
      </c>
      <c r="G68" s="94">
        <f>SUM(G69:G79)</f>
        <v>433260</v>
      </c>
      <c r="H68" s="95">
        <f>SUM(H69:H79)</f>
        <v>0</v>
      </c>
      <c r="I68" s="96">
        <f t="shared" ref="I68:L68" si="137">SUM(I69:I79)</f>
        <v>433260</v>
      </c>
      <c r="J68" s="94">
        <f t="shared" si="137"/>
        <v>0</v>
      </c>
      <c r="K68" s="95">
        <f t="shared" si="137"/>
        <v>0</v>
      </c>
      <c r="L68" s="96">
        <f t="shared" si="137"/>
        <v>0</v>
      </c>
      <c r="M68" s="94">
        <f t="shared" ref="M68:O68" si="138">SUM(M69:M79)</f>
        <v>0</v>
      </c>
      <c r="N68" s="95">
        <f t="shared" si="138"/>
        <v>0</v>
      </c>
      <c r="O68" s="96">
        <f t="shared" si="138"/>
        <v>0</v>
      </c>
      <c r="P68" s="94">
        <f t="shared" ref="P68:R68" si="139">SUM(P69:P79)</f>
        <v>0</v>
      </c>
      <c r="Q68" s="95">
        <f t="shared" si="139"/>
        <v>0</v>
      </c>
      <c r="R68" s="96">
        <f t="shared" si="139"/>
        <v>0</v>
      </c>
      <c r="S68" s="94">
        <f t="shared" ref="S68:U68" si="140">SUM(S69:S79)</f>
        <v>0</v>
      </c>
      <c r="T68" s="95">
        <f t="shared" si="140"/>
        <v>0</v>
      </c>
      <c r="U68" s="96">
        <f t="shared" si="140"/>
        <v>0</v>
      </c>
      <c r="V68" s="94">
        <f t="shared" ref="V68:X68" si="141">SUM(V69:V79)</f>
        <v>0</v>
      </c>
      <c r="W68" s="95">
        <f t="shared" si="141"/>
        <v>0</v>
      </c>
      <c r="X68" s="97">
        <f t="shared" si="141"/>
        <v>0</v>
      </c>
      <c r="Y68" s="116" t="str">
        <f t="shared" si="123"/>
        <v/>
      </c>
    </row>
    <row r="69" spans="1:25" hidden="1">
      <c r="A69" s="48"/>
      <c r="B69" s="43"/>
      <c r="C69" s="49"/>
      <c r="D69" s="43"/>
      <c r="E69" s="50">
        <v>613100</v>
      </c>
      <c r="F69" s="54" t="s">
        <v>75</v>
      </c>
      <c r="G69" s="99">
        <v>14000</v>
      </c>
      <c r="H69" s="100">
        <v>0</v>
      </c>
      <c r="I69" s="98">
        <f t="shared" ref="I69:I79" si="142">SUM(G69:H69)</f>
        <v>14000</v>
      </c>
      <c r="J69" s="99"/>
      <c r="K69" s="100"/>
      <c r="L69" s="98">
        <f t="shared" ref="L69:L79" si="143">SUM(J69:K69)</f>
        <v>0</v>
      </c>
      <c r="M69" s="52"/>
      <c r="N69" s="53"/>
      <c r="O69" s="98">
        <f t="shared" ref="O69:O79" si="144">SUM(M69:N69)</f>
        <v>0</v>
      </c>
      <c r="P69" s="52"/>
      <c r="Q69" s="53"/>
      <c r="R69" s="98">
        <f t="shared" ref="R69:R79" si="145">SUM(P69:Q69)</f>
        <v>0</v>
      </c>
      <c r="S69" s="52"/>
      <c r="T69" s="53"/>
      <c r="U69" s="98">
        <f t="shared" ref="U69:U79" si="146">SUM(S69:T69)</f>
        <v>0</v>
      </c>
      <c r="V69" s="99">
        <f t="shared" si="129"/>
        <v>0</v>
      </c>
      <c r="W69" s="100">
        <f t="shared" si="130"/>
        <v>0</v>
      </c>
      <c r="X69" s="101">
        <f t="shared" ref="X69:X79" si="147">SUM(V69:W69)</f>
        <v>0</v>
      </c>
      <c r="Y69" s="116" t="str">
        <f t="shared" si="123"/>
        <v/>
      </c>
    </row>
    <row r="70" spans="1:25" hidden="1">
      <c r="A70" s="48"/>
      <c r="B70" s="43"/>
      <c r="C70" s="49"/>
      <c r="D70" s="43"/>
      <c r="E70" s="50">
        <v>613200</v>
      </c>
      <c r="F70" s="54" t="s">
        <v>76</v>
      </c>
      <c r="G70" s="99">
        <v>0</v>
      </c>
      <c r="H70" s="100">
        <v>0</v>
      </c>
      <c r="I70" s="98">
        <f t="shared" si="142"/>
        <v>0</v>
      </c>
      <c r="J70" s="99"/>
      <c r="K70" s="100"/>
      <c r="L70" s="98">
        <f t="shared" si="143"/>
        <v>0</v>
      </c>
      <c r="M70" s="52"/>
      <c r="N70" s="53"/>
      <c r="O70" s="98">
        <f t="shared" si="144"/>
        <v>0</v>
      </c>
      <c r="P70" s="52"/>
      <c r="Q70" s="53"/>
      <c r="R70" s="98">
        <f t="shared" si="145"/>
        <v>0</v>
      </c>
      <c r="S70" s="52"/>
      <c r="T70" s="53"/>
      <c r="U70" s="98">
        <f t="shared" si="146"/>
        <v>0</v>
      </c>
      <c r="V70" s="99">
        <f t="shared" si="129"/>
        <v>0</v>
      </c>
      <c r="W70" s="100">
        <f t="shared" si="130"/>
        <v>0</v>
      </c>
      <c r="X70" s="101">
        <f t="shared" si="147"/>
        <v>0</v>
      </c>
      <c r="Y70" s="116" t="str">
        <f t="shared" si="123"/>
        <v/>
      </c>
    </row>
    <row r="71" spans="1:25" hidden="1">
      <c r="A71" s="48"/>
      <c r="B71" s="43"/>
      <c r="C71" s="49"/>
      <c r="D71" s="43"/>
      <c r="E71" s="50">
        <v>613300</v>
      </c>
      <c r="F71" s="54" t="s">
        <v>77</v>
      </c>
      <c r="G71" s="99">
        <v>5500</v>
      </c>
      <c r="H71" s="100">
        <v>0</v>
      </c>
      <c r="I71" s="98">
        <f t="shared" si="142"/>
        <v>5500</v>
      </c>
      <c r="J71" s="99"/>
      <c r="K71" s="100"/>
      <c r="L71" s="98">
        <f t="shared" si="143"/>
        <v>0</v>
      </c>
      <c r="M71" s="52"/>
      <c r="N71" s="53"/>
      <c r="O71" s="98">
        <f t="shared" si="144"/>
        <v>0</v>
      </c>
      <c r="P71" s="52"/>
      <c r="Q71" s="53"/>
      <c r="R71" s="98">
        <f t="shared" si="145"/>
        <v>0</v>
      </c>
      <c r="S71" s="52"/>
      <c r="T71" s="53"/>
      <c r="U71" s="98">
        <f t="shared" si="146"/>
        <v>0</v>
      </c>
      <c r="V71" s="99">
        <f t="shared" si="129"/>
        <v>0</v>
      </c>
      <c r="W71" s="100">
        <f t="shared" si="130"/>
        <v>0</v>
      </c>
      <c r="X71" s="101">
        <f t="shared" si="147"/>
        <v>0</v>
      </c>
      <c r="Y71" s="116" t="str">
        <f t="shared" si="123"/>
        <v/>
      </c>
    </row>
    <row r="72" spans="1:25" hidden="1">
      <c r="A72" s="48"/>
      <c r="B72" s="43"/>
      <c r="C72" s="49"/>
      <c r="D72" s="43"/>
      <c r="E72" s="50">
        <v>613400</v>
      </c>
      <c r="F72" s="54" t="s">
        <v>78</v>
      </c>
      <c r="G72" s="99">
        <v>1500</v>
      </c>
      <c r="H72" s="100">
        <v>0</v>
      </c>
      <c r="I72" s="98">
        <f t="shared" si="142"/>
        <v>1500</v>
      </c>
      <c r="J72" s="99"/>
      <c r="K72" s="100"/>
      <c r="L72" s="98">
        <f t="shared" si="143"/>
        <v>0</v>
      </c>
      <c r="M72" s="52"/>
      <c r="N72" s="53"/>
      <c r="O72" s="98">
        <f t="shared" si="144"/>
        <v>0</v>
      </c>
      <c r="P72" s="52"/>
      <c r="Q72" s="53"/>
      <c r="R72" s="98">
        <f t="shared" si="145"/>
        <v>0</v>
      </c>
      <c r="S72" s="52"/>
      <c r="T72" s="53"/>
      <c r="U72" s="98">
        <f t="shared" si="146"/>
        <v>0</v>
      </c>
      <c r="V72" s="99">
        <f t="shared" si="129"/>
        <v>0</v>
      </c>
      <c r="W72" s="100">
        <f t="shared" si="130"/>
        <v>0</v>
      </c>
      <c r="X72" s="101">
        <f t="shared" si="147"/>
        <v>0</v>
      </c>
      <c r="Y72" s="116" t="str">
        <f t="shared" si="123"/>
        <v/>
      </c>
    </row>
    <row r="73" spans="1:25" hidden="1">
      <c r="A73" s="48"/>
      <c r="B73" s="43"/>
      <c r="C73" s="49"/>
      <c r="D73" s="43"/>
      <c r="E73" s="50">
        <v>613500</v>
      </c>
      <c r="F73" s="54" t="s">
        <v>79</v>
      </c>
      <c r="G73" s="99">
        <v>1500</v>
      </c>
      <c r="H73" s="100">
        <v>0</v>
      </c>
      <c r="I73" s="98">
        <f t="shared" si="142"/>
        <v>1500</v>
      </c>
      <c r="J73" s="99"/>
      <c r="K73" s="100"/>
      <c r="L73" s="98">
        <f t="shared" si="143"/>
        <v>0</v>
      </c>
      <c r="M73" s="52"/>
      <c r="N73" s="53"/>
      <c r="O73" s="98">
        <f t="shared" si="144"/>
        <v>0</v>
      </c>
      <c r="P73" s="52"/>
      <c r="Q73" s="53"/>
      <c r="R73" s="98">
        <f t="shared" si="145"/>
        <v>0</v>
      </c>
      <c r="S73" s="52"/>
      <c r="T73" s="53"/>
      <c r="U73" s="98">
        <f t="shared" si="146"/>
        <v>0</v>
      </c>
      <c r="V73" s="99">
        <f t="shared" si="129"/>
        <v>0</v>
      </c>
      <c r="W73" s="100">
        <f t="shared" si="130"/>
        <v>0</v>
      </c>
      <c r="X73" s="101">
        <f t="shared" si="147"/>
        <v>0</v>
      </c>
      <c r="Y73" s="116" t="str">
        <f t="shared" si="123"/>
        <v/>
      </c>
    </row>
    <row r="74" spans="1:25" hidden="1">
      <c r="A74" s="48"/>
      <c r="B74" s="43"/>
      <c r="C74" s="49"/>
      <c r="D74" s="43"/>
      <c r="E74" s="50">
        <v>613600</v>
      </c>
      <c r="F74" s="54" t="s">
        <v>82</v>
      </c>
      <c r="G74" s="99">
        <v>0</v>
      </c>
      <c r="H74" s="100">
        <v>0</v>
      </c>
      <c r="I74" s="98">
        <f t="shared" si="142"/>
        <v>0</v>
      </c>
      <c r="J74" s="99"/>
      <c r="K74" s="100"/>
      <c r="L74" s="98">
        <f t="shared" si="143"/>
        <v>0</v>
      </c>
      <c r="M74" s="52"/>
      <c r="N74" s="53"/>
      <c r="O74" s="98">
        <f t="shared" si="144"/>
        <v>0</v>
      </c>
      <c r="P74" s="52"/>
      <c r="Q74" s="53"/>
      <c r="R74" s="98">
        <f t="shared" si="145"/>
        <v>0</v>
      </c>
      <c r="S74" s="52"/>
      <c r="T74" s="53"/>
      <c r="U74" s="98">
        <f t="shared" si="146"/>
        <v>0</v>
      </c>
      <c r="V74" s="99">
        <f t="shared" si="129"/>
        <v>0</v>
      </c>
      <c r="W74" s="100">
        <f t="shared" si="130"/>
        <v>0</v>
      </c>
      <c r="X74" s="101">
        <f t="shared" si="147"/>
        <v>0</v>
      </c>
      <c r="Y74" s="116" t="str">
        <f t="shared" si="123"/>
        <v/>
      </c>
    </row>
    <row r="75" spans="1:25" hidden="1">
      <c r="A75" s="48"/>
      <c r="B75" s="43"/>
      <c r="C75" s="49"/>
      <c r="D75" s="43"/>
      <c r="E75" s="50">
        <v>613700</v>
      </c>
      <c r="F75" s="54" t="s">
        <v>80</v>
      </c>
      <c r="G75" s="99">
        <v>7000</v>
      </c>
      <c r="H75" s="100">
        <v>0</v>
      </c>
      <c r="I75" s="98">
        <f t="shared" si="142"/>
        <v>7000</v>
      </c>
      <c r="J75" s="99"/>
      <c r="K75" s="100"/>
      <c r="L75" s="98">
        <f t="shared" si="143"/>
        <v>0</v>
      </c>
      <c r="M75" s="52"/>
      <c r="N75" s="53"/>
      <c r="O75" s="98">
        <f t="shared" si="144"/>
        <v>0</v>
      </c>
      <c r="P75" s="52"/>
      <c r="Q75" s="53"/>
      <c r="R75" s="98">
        <f t="shared" si="145"/>
        <v>0</v>
      </c>
      <c r="S75" s="52"/>
      <c r="T75" s="53"/>
      <c r="U75" s="98">
        <f t="shared" si="146"/>
        <v>0</v>
      </c>
      <c r="V75" s="99">
        <f t="shared" si="129"/>
        <v>0</v>
      </c>
      <c r="W75" s="100">
        <f t="shared" si="130"/>
        <v>0</v>
      </c>
      <c r="X75" s="101">
        <f t="shared" si="147"/>
        <v>0</v>
      </c>
      <c r="Y75" s="116" t="str">
        <f t="shared" si="123"/>
        <v/>
      </c>
    </row>
    <row r="76" spans="1:25" hidden="1">
      <c r="A76" s="48"/>
      <c r="B76" s="43"/>
      <c r="C76" s="49"/>
      <c r="D76" s="43"/>
      <c r="E76" s="50">
        <v>613800</v>
      </c>
      <c r="F76" s="54" t="s">
        <v>83</v>
      </c>
      <c r="G76" s="99">
        <v>3460</v>
      </c>
      <c r="H76" s="100">
        <v>0</v>
      </c>
      <c r="I76" s="98">
        <f t="shared" si="142"/>
        <v>3460</v>
      </c>
      <c r="J76" s="99"/>
      <c r="K76" s="100"/>
      <c r="L76" s="98">
        <f t="shared" si="143"/>
        <v>0</v>
      </c>
      <c r="M76" s="52"/>
      <c r="N76" s="53"/>
      <c r="O76" s="98">
        <f t="shared" si="144"/>
        <v>0</v>
      </c>
      <c r="P76" s="52"/>
      <c r="Q76" s="53"/>
      <c r="R76" s="98">
        <f t="shared" si="145"/>
        <v>0</v>
      </c>
      <c r="S76" s="52"/>
      <c r="T76" s="53"/>
      <c r="U76" s="98">
        <f t="shared" si="146"/>
        <v>0</v>
      </c>
      <c r="V76" s="99">
        <f t="shared" si="129"/>
        <v>0</v>
      </c>
      <c r="W76" s="100">
        <f t="shared" si="130"/>
        <v>0</v>
      </c>
      <c r="X76" s="101">
        <f t="shared" si="147"/>
        <v>0</v>
      </c>
      <c r="Y76" s="116" t="str">
        <f t="shared" si="123"/>
        <v/>
      </c>
    </row>
    <row r="77" spans="1:25" hidden="1">
      <c r="A77" s="48"/>
      <c r="B77" s="43"/>
      <c r="C77" s="49"/>
      <c r="D77" s="43"/>
      <c r="E77" s="50">
        <v>613900</v>
      </c>
      <c r="F77" s="54" t="s">
        <v>81</v>
      </c>
      <c r="G77" s="99">
        <v>162100</v>
      </c>
      <c r="H77" s="100">
        <v>0</v>
      </c>
      <c r="I77" s="98">
        <f t="shared" si="142"/>
        <v>162100</v>
      </c>
      <c r="J77" s="99"/>
      <c r="K77" s="100"/>
      <c r="L77" s="98">
        <f t="shared" si="143"/>
        <v>0</v>
      </c>
      <c r="M77" s="52"/>
      <c r="N77" s="53"/>
      <c r="O77" s="98">
        <f t="shared" si="144"/>
        <v>0</v>
      </c>
      <c r="P77" s="52"/>
      <c r="Q77" s="53"/>
      <c r="R77" s="98">
        <f t="shared" si="145"/>
        <v>0</v>
      </c>
      <c r="S77" s="52"/>
      <c r="T77" s="53"/>
      <c r="U77" s="98">
        <f t="shared" si="146"/>
        <v>0</v>
      </c>
      <c r="V77" s="99">
        <f t="shared" si="129"/>
        <v>0</v>
      </c>
      <c r="W77" s="100">
        <f t="shared" si="130"/>
        <v>0</v>
      </c>
      <c r="X77" s="101">
        <f t="shared" si="147"/>
        <v>0</v>
      </c>
      <c r="Y77" s="116" t="str">
        <f t="shared" si="123"/>
        <v/>
      </c>
    </row>
    <row r="78" spans="1:25" hidden="1">
      <c r="A78" s="48"/>
      <c r="B78" s="43"/>
      <c r="C78" s="49"/>
      <c r="D78" s="43"/>
      <c r="E78" s="50">
        <v>613900</v>
      </c>
      <c r="F78" s="54" t="s">
        <v>92</v>
      </c>
      <c r="G78" s="99">
        <v>29500</v>
      </c>
      <c r="H78" s="100">
        <v>0</v>
      </c>
      <c r="I78" s="98">
        <f t="shared" si="142"/>
        <v>29500</v>
      </c>
      <c r="J78" s="99"/>
      <c r="K78" s="100"/>
      <c r="L78" s="98">
        <f t="shared" si="143"/>
        <v>0</v>
      </c>
      <c r="M78" s="52"/>
      <c r="N78" s="53"/>
      <c r="O78" s="98">
        <f t="shared" si="144"/>
        <v>0</v>
      </c>
      <c r="P78" s="52"/>
      <c r="Q78" s="53"/>
      <c r="R78" s="98">
        <f t="shared" si="145"/>
        <v>0</v>
      </c>
      <c r="S78" s="52"/>
      <c r="T78" s="53"/>
      <c r="U78" s="98">
        <f t="shared" si="146"/>
        <v>0</v>
      </c>
      <c r="V78" s="99">
        <f t="shared" si="129"/>
        <v>0</v>
      </c>
      <c r="W78" s="100">
        <f t="shared" si="130"/>
        <v>0</v>
      </c>
      <c r="X78" s="101">
        <f t="shared" si="147"/>
        <v>0</v>
      </c>
      <c r="Y78" s="116" t="str">
        <f t="shared" si="123"/>
        <v/>
      </c>
    </row>
    <row r="79" spans="1:25" hidden="1">
      <c r="A79" s="48"/>
      <c r="B79" s="43"/>
      <c r="C79" s="49"/>
      <c r="D79" s="43"/>
      <c r="E79" s="50">
        <v>613900</v>
      </c>
      <c r="F79" s="54" t="s">
        <v>84</v>
      </c>
      <c r="G79" s="99">
        <v>208700</v>
      </c>
      <c r="H79" s="100">
        <v>0</v>
      </c>
      <c r="I79" s="98">
        <f t="shared" si="142"/>
        <v>208700</v>
      </c>
      <c r="J79" s="99"/>
      <c r="K79" s="100"/>
      <c r="L79" s="98">
        <f t="shared" si="143"/>
        <v>0</v>
      </c>
      <c r="M79" s="52"/>
      <c r="N79" s="53"/>
      <c r="O79" s="98">
        <f t="shared" si="144"/>
        <v>0</v>
      </c>
      <c r="P79" s="52"/>
      <c r="Q79" s="53"/>
      <c r="R79" s="98">
        <f t="shared" si="145"/>
        <v>0</v>
      </c>
      <c r="S79" s="52"/>
      <c r="T79" s="53"/>
      <c r="U79" s="98">
        <f t="shared" si="146"/>
        <v>0</v>
      </c>
      <c r="V79" s="99">
        <f t="shared" si="129"/>
        <v>0</v>
      </c>
      <c r="W79" s="100">
        <f t="shared" si="130"/>
        <v>0</v>
      </c>
      <c r="X79" s="101">
        <f t="shared" si="147"/>
        <v>0</v>
      </c>
      <c r="Y79" s="116" t="str">
        <f t="shared" si="123"/>
        <v/>
      </c>
    </row>
    <row r="80" spans="1:25" hidden="1">
      <c r="A80" s="40"/>
      <c r="B80" s="41"/>
      <c r="C80" s="42"/>
      <c r="D80" s="43"/>
      <c r="E80" s="44">
        <v>614000</v>
      </c>
      <c r="F80" s="45" t="s">
        <v>93</v>
      </c>
      <c r="G80" s="94">
        <f>SUM(G81:G91)</f>
        <v>855000</v>
      </c>
      <c r="H80" s="95">
        <f>SUM(H81:H91)</f>
        <v>0</v>
      </c>
      <c r="I80" s="96">
        <f>SUM(I81:I91)</f>
        <v>855000</v>
      </c>
      <c r="J80" s="94">
        <f t="shared" ref="J80:K80" si="148">SUM(J81:J91)</f>
        <v>0</v>
      </c>
      <c r="K80" s="95">
        <f t="shared" si="148"/>
        <v>0</v>
      </c>
      <c r="L80" s="96">
        <f>SUM(L81:L91)</f>
        <v>0</v>
      </c>
      <c r="M80" s="94">
        <f t="shared" ref="M80:N80" si="149">SUM(M81:M91)</f>
        <v>0</v>
      </c>
      <c r="N80" s="95">
        <f t="shared" si="149"/>
        <v>0</v>
      </c>
      <c r="O80" s="96">
        <f>SUM(O81:O91)</f>
        <v>0</v>
      </c>
      <c r="P80" s="94">
        <f t="shared" ref="P80:Q80" si="150">SUM(P81:P91)</f>
        <v>0</v>
      </c>
      <c r="Q80" s="95">
        <f t="shared" si="150"/>
        <v>0</v>
      </c>
      <c r="R80" s="96">
        <f>SUM(R81:R91)</f>
        <v>0</v>
      </c>
      <c r="S80" s="94">
        <f t="shared" ref="S80:T80" si="151">SUM(S81:S91)</f>
        <v>0</v>
      </c>
      <c r="T80" s="95">
        <f t="shared" si="151"/>
        <v>0</v>
      </c>
      <c r="U80" s="96">
        <f>SUM(U81:U91)</f>
        <v>0</v>
      </c>
      <c r="V80" s="94">
        <f t="shared" ref="V80:W80" si="152">SUM(V81:V91)</f>
        <v>0</v>
      </c>
      <c r="W80" s="95">
        <f t="shared" si="152"/>
        <v>0</v>
      </c>
      <c r="X80" s="97">
        <f>SUM(X81:X91)</f>
        <v>0</v>
      </c>
      <c r="Y80" s="116" t="str">
        <f t="shared" si="123"/>
        <v/>
      </c>
    </row>
    <row r="81" spans="1:25" hidden="1">
      <c r="A81" s="48"/>
      <c r="B81" s="43"/>
      <c r="C81" s="49"/>
      <c r="D81" s="43"/>
      <c r="E81" s="50">
        <v>614100</v>
      </c>
      <c r="F81" s="54" t="s">
        <v>215</v>
      </c>
      <c r="G81" s="99">
        <v>100000</v>
      </c>
      <c r="H81" s="100">
        <v>0</v>
      </c>
      <c r="I81" s="98">
        <f t="shared" ref="I81:I91" si="153">SUM(G81:H81)</f>
        <v>100000</v>
      </c>
      <c r="J81" s="183"/>
      <c r="K81" s="100"/>
      <c r="L81" s="98">
        <f t="shared" ref="L81:L91" si="154">SUM(J81:K81)</f>
        <v>0</v>
      </c>
      <c r="M81" s="52"/>
      <c r="N81" s="53"/>
      <c r="O81" s="98">
        <f t="shared" ref="O81:O91" si="155">SUM(M81:N81)</f>
        <v>0</v>
      </c>
      <c r="P81" s="52"/>
      <c r="Q81" s="53"/>
      <c r="R81" s="98">
        <f t="shared" ref="R81:R91" si="156">SUM(P81:Q81)</f>
        <v>0</v>
      </c>
      <c r="S81" s="52"/>
      <c r="T81" s="53"/>
      <c r="U81" s="98">
        <f t="shared" ref="U81:U91" si="157">SUM(S81:T81)</f>
        <v>0</v>
      </c>
      <c r="V81" s="99">
        <f t="shared" si="129"/>
        <v>0</v>
      </c>
      <c r="W81" s="100">
        <f t="shared" si="130"/>
        <v>0</v>
      </c>
      <c r="X81" s="101">
        <f t="shared" ref="X81:X91" si="158">SUM(V81:W81)</f>
        <v>0</v>
      </c>
      <c r="Y81" s="116" t="str">
        <f t="shared" si="123"/>
        <v/>
      </c>
    </row>
    <row r="82" spans="1:25" hidden="1">
      <c r="A82" s="48"/>
      <c r="B82" s="43"/>
      <c r="C82" s="49"/>
      <c r="D82" s="43"/>
      <c r="E82" s="50">
        <v>614100</v>
      </c>
      <c r="F82" s="54" t="s">
        <v>95</v>
      </c>
      <c r="G82" s="99">
        <v>200000</v>
      </c>
      <c r="H82" s="100">
        <v>0</v>
      </c>
      <c r="I82" s="98">
        <f t="shared" si="153"/>
        <v>200000</v>
      </c>
      <c r="J82" s="183"/>
      <c r="K82" s="100"/>
      <c r="L82" s="98">
        <f t="shared" si="154"/>
        <v>0</v>
      </c>
      <c r="M82" s="52"/>
      <c r="N82" s="53"/>
      <c r="O82" s="98">
        <f t="shared" si="155"/>
        <v>0</v>
      </c>
      <c r="P82" s="52"/>
      <c r="Q82" s="53"/>
      <c r="R82" s="98">
        <f t="shared" si="156"/>
        <v>0</v>
      </c>
      <c r="S82" s="52"/>
      <c r="T82" s="53"/>
      <c r="U82" s="98">
        <f t="shared" si="157"/>
        <v>0</v>
      </c>
      <c r="V82" s="99">
        <f t="shared" si="129"/>
        <v>0</v>
      </c>
      <c r="W82" s="100">
        <f t="shared" si="130"/>
        <v>0</v>
      </c>
      <c r="X82" s="101">
        <f t="shared" si="158"/>
        <v>0</v>
      </c>
      <c r="Y82" s="116" t="str">
        <f t="shared" si="123"/>
        <v/>
      </c>
    </row>
    <row r="83" spans="1:25" hidden="1">
      <c r="A83" s="48"/>
      <c r="B83" s="43"/>
      <c r="C83" s="49"/>
      <c r="D83" s="43"/>
      <c r="E83" s="50">
        <v>614200</v>
      </c>
      <c r="F83" s="54" t="s">
        <v>96</v>
      </c>
      <c r="G83" s="99">
        <v>150000</v>
      </c>
      <c r="H83" s="100">
        <v>0</v>
      </c>
      <c r="I83" s="98">
        <f t="shared" si="153"/>
        <v>150000</v>
      </c>
      <c r="J83" s="99"/>
      <c r="K83" s="100"/>
      <c r="L83" s="98">
        <f t="shared" si="154"/>
        <v>0</v>
      </c>
      <c r="M83" s="52"/>
      <c r="N83" s="53"/>
      <c r="O83" s="98">
        <f t="shared" si="155"/>
        <v>0</v>
      </c>
      <c r="P83" s="52"/>
      <c r="Q83" s="53"/>
      <c r="R83" s="98">
        <f t="shared" si="156"/>
        <v>0</v>
      </c>
      <c r="S83" s="52"/>
      <c r="T83" s="53"/>
      <c r="U83" s="98">
        <f t="shared" si="157"/>
        <v>0</v>
      </c>
      <c r="V83" s="99">
        <f t="shared" si="129"/>
        <v>0</v>
      </c>
      <c r="W83" s="100">
        <f t="shared" si="130"/>
        <v>0</v>
      </c>
      <c r="X83" s="101">
        <f t="shared" si="158"/>
        <v>0</v>
      </c>
      <c r="Y83" s="116" t="str">
        <f t="shared" si="123"/>
        <v/>
      </c>
    </row>
    <row r="84" spans="1:25" hidden="1">
      <c r="A84" s="48"/>
      <c r="B84" s="43"/>
      <c r="C84" s="49"/>
      <c r="D84" s="43"/>
      <c r="E84" s="50">
        <v>614300</v>
      </c>
      <c r="F84" s="54" t="s">
        <v>245</v>
      </c>
      <c r="G84" s="99">
        <v>70000</v>
      </c>
      <c r="H84" s="100">
        <v>0</v>
      </c>
      <c r="I84" s="98">
        <f t="shared" si="153"/>
        <v>70000</v>
      </c>
      <c r="J84" s="183"/>
      <c r="K84" s="100"/>
      <c r="L84" s="98">
        <f t="shared" si="154"/>
        <v>0</v>
      </c>
      <c r="M84" s="52"/>
      <c r="N84" s="53"/>
      <c r="O84" s="98">
        <f t="shared" si="155"/>
        <v>0</v>
      </c>
      <c r="P84" s="52"/>
      <c r="Q84" s="53"/>
      <c r="R84" s="98">
        <f t="shared" si="156"/>
        <v>0</v>
      </c>
      <c r="S84" s="52"/>
      <c r="T84" s="53"/>
      <c r="U84" s="98">
        <f t="shared" si="157"/>
        <v>0</v>
      </c>
      <c r="V84" s="99">
        <f t="shared" si="129"/>
        <v>0</v>
      </c>
      <c r="W84" s="100">
        <f t="shared" si="130"/>
        <v>0</v>
      </c>
      <c r="X84" s="101">
        <f t="shared" si="158"/>
        <v>0</v>
      </c>
      <c r="Y84" s="116" t="str">
        <f t="shared" si="123"/>
        <v/>
      </c>
    </row>
    <row r="85" spans="1:25" hidden="1">
      <c r="A85" s="48"/>
      <c r="B85" s="43"/>
      <c r="C85" s="49"/>
      <c r="D85" s="43"/>
      <c r="E85" s="50">
        <v>614300</v>
      </c>
      <c r="F85" s="54" t="s">
        <v>97</v>
      </c>
      <c r="G85" s="99">
        <v>35000</v>
      </c>
      <c r="H85" s="100">
        <v>0</v>
      </c>
      <c r="I85" s="98">
        <f t="shared" si="153"/>
        <v>35000</v>
      </c>
      <c r="J85" s="183"/>
      <c r="K85" s="100"/>
      <c r="L85" s="98">
        <f t="shared" si="154"/>
        <v>0</v>
      </c>
      <c r="M85" s="52"/>
      <c r="N85" s="53"/>
      <c r="O85" s="98">
        <f t="shared" si="155"/>
        <v>0</v>
      </c>
      <c r="P85" s="52"/>
      <c r="Q85" s="53"/>
      <c r="R85" s="98">
        <f t="shared" si="156"/>
        <v>0</v>
      </c>
      <c r="S85" s="52"/>
      <c r="T85" s="53"/>
      <c r="U85" s="98">
        <f t="shared" si="157"/>
        <v>0</v>
      </c>
      <c r="V85" s="99">
        <f t="shared" si="129"/>
        <v>0</v>
      </c>
      <c r="W85" s="100">
        <f t="shared" si="130"/>
        <v>0</v>
      </c>
      <c r="X85" s="101">
        <f t="shared" si="158"/>
        <v>0</v>
      </c>
      <c r="Y85" s="116" t="str">
        <f t="shared" si="123"/>
        <v/>
      </c>
    </row>
    <row r="86" spans="1:25" hidden="1">
      <c r="A86" s="48"/>
      <c r="B86" s="43"/>
      <c r="C86" s="49"/>
      <c r="D86" s="43"/>
      <c r="E86" s="50">
        <v>614300</v>
      </c>
      <c r="F86" s="54" t="s">
        <v>98</v>
      </c>
      <c r="G86" s="99">
        <v>40000</v>
      </c>
      <c r="H86" s="100">
        <v>0</v>
      </c>
      <c r="I86" s="98">
        <f t="shared" si="153"/>
        <v>40000</v>
      </c>
      <c r="J86" s="183"/>
      <c r="K86" s="100"/>
      <c r="L86" s="98">
        <f t="shared" si="154"/>
        <v>0</v>
      </c>
      <c r="M86" s="52"/>
      <c r="N86" s="53"/>
      <c r="O86" s="98">
        <f t="shared" si="155"/>
        <v>0</v>
      </c>
      <c r="P86" s="52"/>
      <c r="Q86" s="53"/>
      <c r="R86" s="98">
        <f t="shared" si="156"/>
        <v>0</v>
      </c>
      <c r="S86" s="52"/>
      <c r="T86" s="53"/>
      <c r="U86" s="98">
        <f t="shared" si="157"/>
        <v>0</v>
      </c>
      <c r="V86" s="99">
        <f t="shared" si="129"/>
        <v>0</v>
      </c>
      <c r="W86" s="100">
        <f t="shared" si="130"/>
        <v>0</v>
      </c>
      <c r="X86" s="101">
        <f t="shared" si="158"/>
        <v>0</v>
      </c>
      <c r="Y86" s="116" t="str">
        <f t="shared" si="123"/>
        <v/>
      </c>
    </row>
    <row r="87" spans="1:25" hidden="1">
      <c r="A87" s="48"/>
      <c r="B87" s="43"/>
      <c r="C87" s="49"/>
      <c r="D87" s="43"/>
      <c r="E87" s="50">
        <v>614300</v>
      </c>
      <c r="F87" s="54" t="s">
        <v>99</v>
      </c>
      <c r="G87" s="99">
        <v>40000</v>
      </c>
      <c r="H87" s="100">
        <v>0</v>
      </c>
      <c r="I87" s="98">
        <f t="shared" si="153"/>
        <v>40000</v>
      </c>
      <c r="J87" s="183"/>
      <c r="K87" s="100"/>
      <c r="L87" s="98">
        <f t="shared" si="154"/>
        <v>0</v>
      </c>
      <c r="M87" s="52"/>
      <c r="N87" s="53"/>
      <c r="O87" s="98">
        <f t="shared" si="155"/>
        <v>0</v>
      </c>
      <c r="P87" s="52"/>
      <c r="Q87" s="53"/>
      <c r="R87" s="98">
        <f t="shared" si="156"/>
        <v>0</v>
      </c>
      <c r="S87" s="52"/>
      <c r="T87" s="53"/>
      <c r="U87" s="98">
        <f t="shared" si="157"/>
        <v>0</v>
      </c>
      <c r="V87" s="99">
        <f t="shared" si="129"/>
        <v>0</v>
      </c>
      <c r="W87" s="100">
        <f t="shared" si="130"/>
        <v>0</v>
      </c>
      <c r="X87" s="101">
        <f t="shared" si="158"/>
        <v>0</v>
      </c>
      <c r="Y87" s="116" t="str">
        <f t="shared" si="123"/>
        <v/>
      </c>
    </row>
    <row r="88" spans="1:25" hidden="1">
      <c r="A88" s="48"/>
      <c r="B88" s="43"/>
      <c r="C88" s="49"/>
      <c r="D88" s="43"/>
      <c r="E88" s="50">
        <v>614300</v>
      </c>
      <c r="F88" s="54" t="s">
        <v>100</v>
      </c>
      <c r="G88" s="99">
        <v>15000</v>
      </c>
      <c r="H88" s="100">
        <v>0</v>
      </c>
      <c r="I88" s="98">
        <f t="shared" si="153"/>
        <v>15000</v>
      </c>
      <c r="J88" s="183"/>
      <c r="K88" s="100"/>
      <c r="L88" s="98">
        <f t="shared" si="154"/>
        <v>0</v>
      </c>
      <c r="M88" s="52"/>
      <c r="N88" s="53"/>
      <c r="O88" s="98">
        <f t="shared" si="155"/>
        <v>0</v>
      </c>
      <c r="P88" s="52"/>
      <c r="Q88" s="53"/>
      <c r="R88" s="98">
        <f t="shared" si="156"/>
        <v>0</v>
      </c>
      <c r="S88" s="52"/>
      <c r="T88" s="53"/>
      <c r="U88" s="98">
        <f t="shared" si="157"/>
        <v>0</v>
      </c>
      <c r="V88" s="99">
        <f t="shared" si="129"/>
        <v>0</v>
      </c>
      <c r="W88" s="100">
        <f t="shared" si="130"/>
        <v>0</v>
      </c>
      <c r="X88" s="101">
        <f t="shared" si="158"/>
        <v>0</v>
      </c>
      <c r="Y88" s="116" t="str">
        <f t="shared" si="123"/>
        <v/>
      </c>
    </row>
    <row r="89" spans="1:25" hidden="1">
      <c r="A89" s="48"/>
      <c r="B89" s="43"/>
      <c r="C89" s="49"/>
      <c r="D89" s="43"/>
      <c r="E89" s="50">
        <v>614300</v>
      </c>
      <c r="F89" s="54" t="s">
        <v>101</v>
      </c>
      <c r="G89" s="99">
        <v>30000</v>
      </c>
      <c r="H89" s="100">
        <v>0</v>
      </c>
      <c r="I89" s="98">
        <f t="shared" si="153"/>
        <v>30000</v>
      </c>
      <c r="J89" s="183"/>
      <c r="K89" s="100"/>
      <c r="L89" s="98">
        <f t="shared" si="154"/>
        <v>0</v>
      </c>
      <c r="M89" s="52"/>
      <c r="N89" s="53"/>
      <c r="O89" s="98">
        <f t="shared" si="155"/>
        <v>0</v>
      </c>
      <c r="P89" s="52"/>
      <c r="Q89" s="53"/>
      <c r="R89" s="98">
        <f t="shared" si="156"/>
        <v>0</v>
      </c>
      <c r="S89" s="52"/>
      <c r="T89" s="53"/>
      <c r="U89" s="98">
        <f t="shared" si="157"/>
        <v>0</v>
      </c>
      <c r="V89" s="99">
        <f t="shared" si="129"/>
        <v>0</v>
      </c>
      <c r="W89" s="100">
        <f t="shared" si="130"/>
        <v>0</v>
      </c>
      <c r="X89" s="101">
        <f t="shared" si="158"/>
        <v>0</v>
      </c>
      <c r="Y89" s="116" t="str">
        <f t="shared" si="123"/>
        <v/>
      </c>
    </row>
    <row r="90" spans="1:25" hidden="1">
      <c r="A90" s="48"/>
      <c r="B90" s="43"/>
      <c r="C90" s="49"/>
      <c r="D90" s="43"/>
      <c r="E90" s="50">
        <v>614300</v>
      </c>
      <c r="F90" s="54" t="s">
        <v>236</v>
      </c>
      <c r="G90" s="99">
        <v>15000</v>
      </c>
      <c r="H90" s="100">
        <v>0</v>
      </c>
      <c r="I90" s="98">
        <f t="shared" ref="I90" si="159">SUM(G90:H90)</f>
        <v>15000</v>
      </c>
      <c r="J90" s="183"/>
      <c r="K90" s="100"/>
      <c r="L90" s="98">
        <f t="shared" ref="L90" si="160">SUM(J90:K90)</f>
        <v>0</v>
      </c>
      <c r="M90" s="52"/>
      <c r="N90" s="53"/>
      <c r="O90" s="98">
        <f t="shared" ref="O90" si="161">SUM(M90:N90)</f>
        <v>0</v>
      </c>
      <c r="P90" s="52"/>
      <c r="Q90" s="53"/>
      <c r="R90" s="98">
        <f t="shared" ref="R90" si="162">SUM(P90:Q90)</f>
        <v>0</v>
      </c>
      <c r="S90" s="52"/>
      <c r="T90" s="53"/>
      <c r="U90" s="98">
        <f t="shared" ref="U90" si="163">SUM(S90:T90)</f>
        <v>0</v>
      </c>
      <c r="V90" s="99">
        <f t="shared" ref="V90" si="164">S90+P90+M90+J90</f>
        <v>0</v>
      </c>
      <c r="W90" s="100">
        <f t="shared" ref="W90" si="165">T90+Q90+N90+K90</f>
        <v>0</v>
      </c>
      <c r="X90" s="101">
        <f t="shared" ref="X90" si="166">SUM(V90:W90)</f>
        <v>0</v>
      </c>
      <c r="Y90" s="116" t="str">
        <f t="shared" ref="Y90" si="167">IF(OR(V90&gt;G90, W90&gt;H90),"Ukupni operativni plan je veći od Proračuna!","")</f>
        <v/>
      </c>
    </row>
    <row r="91" spans="1:25" hidden="1">
      <c r="A91" s="48"/>
      <c r="B91" s="43"/>
      <c r="C91" s="49"/>
      <c r="D91" s="43"/>
      <c r="E91" s="50">
        <v>614300</v>
      </c>
      <c r="F91" s="54" t="s">
        <v>102</v>
      </c>
      <c r="G91" s="99">
        <v>160000</v>
      </c>
      <c r="H91" s="100">
        <v>0</v>
      </c>
      <c r="I91" s="98">
        <f t="shared" si="153"/>
        <v>160000</v>
      </c>
      <c r="J91" s="183"/>
      <c r="K91" s="100"/>
      <c r="L91" s="98">
        <f t="shared" si="154"/>
        <v>0</v>
      </c>
      <c r="M91" s="52"/>
      <c r="N91" s="53"/>
      <c r="O91" s="98">
        <f t="shared" si="155"/>
        <v>0</v>
      </c>
      <c r="P91" s="52"/>
      <c r="Q91" s="53"/>
      <c r="R91" s="98">
        <f t="shared" si="156"/>
        <v>0</v>
      </c>
      <c r="S91" s="52"/>
      <c r="T91" s="53"/>
      <c r="U91" s="98">
        <f t="shared" si="157"/>
        <v>0</v>
      </c>
      <c r="V91" s="99">
        <f t="shared" si="129"/>
        <v>0</v>
      </c>
      <c r="W91" s="100">
        <f t="shared" si="130"/>
        <v>0</v>
      </c>
      <c r="X91" s="101">
        <f t="shared" si="158"/>
        <v>0</v>
      </c>
      <c r="Y91" s="116" t="str">
        <f t="shared" si="123"/>
        <v/>
      </c>
    </row>
    <row r="92" spans="1:25" hidden="1">
      <c r="A92" s="40"/>
      <c r="B92" s="41"/>
      <c r="C92" s="42"/>
      <c r="D92" s="43"/>
      <c r="E92" s="44">
        <v>615000</v>
      </c>
      <c r="F92" s="45" t="s">
        <v>103</v>
      </c>
      <c r="G92" s="94">
        <f>G93</f>
        <v>700000</v>
      </c>
      <c r="H92" s="95">
        <f>H93</f>
        <v>0</v>
      </c>
      <c r="I92" s="96">
        <f>I93</f>
        <v>700000</v>
      </c>
      <c r="J92" s="94">
        <f t="shared" ref="J92:K92" si="168">J93</f>
        <v>0</v>
      </c>
      <c r="K92" s="95">
        <f t="shared" si="168"/>
        <v>0</v>
      </c>
      <c r="L92" s="96">
        <f>L93</f>
        <v>0</v>
      </c>
      <c r="M92" s="94">
        <f t="shared" ref="M92:N92" si="169">M93</f>
        <v>0</v>
      </c>
      <c r="N92" s="95">
        <f t="shared" si="169"/>
        <v>0</v>
      </c>
      <c r="O92" s="96">
        <f>O93</f>
        <v>0</v>
      </c>
      <c r="P92" s="94">
        <f t="shared" ref="P92:Q92" si="170">P93</f>
        <v>0</v>
      </c>
      <c r="Q92" s="95">
        <f t="shared" si="170"/>
        <v>0</v>
      </c>
      <c r="R92" s="96">
        <f>R93</f>
        <v>0</v>
      </c>
      <c r="S92" s="94">
        <f t="shared" ref="S92:T92" si="171">S93</f>
        <v>0</v>
      </c>
      <c r="T92" s="95">
        <f t="shared" si="171"/>
        <v>0</v>
      </c>
      <c r="U92" s="96">
        <f>U93</f>
        <v>0</v>
      </c>
      <c r="V92" s="94">
        <f t="shared" ref="V92:W92" si="172">V93</f>
        <v>0</v>
      </c>
      <c r="W92" s="95">
        <f t="shared" si="172"/>
        <v>0</v>
      </c>
      <c r="X92" s="97">
        <f>X93</f>
        <v>0</v>
      </c>
      <c r="Y92" s="116" t="str">
        <f t="shared" si="123"/>
        <v/>
      </c>
    </row>
    <row r="93" spans="1:25" hidden="1">
      <c r="A93" s="48"/>
      <c r="B93" s="43"/>
      <c r="C93" s="49"/>
      <c r="D93" s="43"/>
      <c r="E93" s="50">
        <v>615100</v>
      </c>
      <c r="F93" s="54" t="s">
        <v>103</v>
      </c>
      <c r="G93" s="99">
        <v>700000</v>
      </c>
      <c r="H93" s="100">
        <v>0</v>
      </c>
      <c r="I93" s="98">
        <f>SUM(G93:H93)</f>
        <v>700000</v>
      </c>
      <c r="J93" s="99"/>
      <c r="K93" s="100"/>
      <c r="L93" s="98">
        <f>SUM(J93:K93)</f>
        <v>0</v>
      </c>
      <c r="M93" s="52"/>
      <c r="N93" s="53"/>
      <c r="O93" s="98">
        <f>SUM(M93:N93)</f>
        <v>0</v>
      </c>
      <c r="P93" s="52"/>
      <c r="Q93" s="53"/>
      <c r="R93" s="98">
        <f>SUM(P93:Q93)</f>
        <v>0</v>
      </c>
      <c r="S93" s="52"/>
      <c r="T93" s="53"/>
      <c r="U93" s="98">
        <f>SUM(S93:T93)</f>
        <v>0</v>
      </c>
      <c r="V93" s="99">
        <f t="shared" si="129"/>
        <v>0</v>
      </c>
      <c r="W93" s="100">
        <f t="shared" si="130"/>
        <v>0</v>
      </c>
      <c r="X93" s="101">
        <f>SUM(V93:W93)</f>
        <v>0</v>
      </c>
      <c r="Y93" s="116" t="str">
        <f t="shared" si="123"/>
        <v/>
      </c>
    </row>
    <row r="94" spans="1:25" hidden="1">
      <c r="A94" s="40"/>
      <c r="B94" s="41"/>
      <c r="C94" s="42"/>
      <c r="D94" s="43"/>
      <c r="E94" s="44">
        <v>821000</v>
      </c>
      <c r="F94" s="45" t="s">
        <v>85</v>
      </c>
      <c r="G94" s="94">
        <f>SUM(G95:G97)</f>
        <v>10000</v>
      </c>
      <c r="H94" s="95">
        <f t="shared" ref="H94:X94" si="173">SUM(H95:H97)</f>
        <v>200000</v>
      </c>
      <c r="I94" s="96">
        <f t="shared" si="173"/>
        <v>210000</v>
      </c>
      <c r="J94" s="94">
        <f t="shared" si="173"/>
        <v>0</v>
      </c>
      <c r="K94" s="95">
        <f t="shared" si="173"/>
        <v>0</v>
      </c>
      <c r="L94" s="96">
        <f t="shared" si="173"/>
        <v>0</v>
      </c>
      <c r="M94" s="94">
        <f t="shared" si="173"/>
        <v>0</v>
      </c>
      <c r="N94" s="95">
        <f t="shared" si="173"/>
        <v>0</v>
      </c>
      <c r="O94" s="96">
        <f t="shared" si="173"/>
        <v>0</v>
      </c>
      <c r="P94" s="94">
        <f t="shared" si="173"/>
        <v>0</v>
      </c>
      <c r="Q94" s="95">
        <f t="shared" si="173"/>
        <v>0</v>
      </c>
      <c r="R94" s="96">
        <f t="shared" si="173"/>
        <v>0</v>
      </c>
      <c r="S94" s="94">
        <f t="shared" si="173"/>
        <v>0</v>
      </c>
      <c r="T94" s="95">
        <f t="shared" si="173"/>
        <v>0</v>
      </c>
      <c r="U94" s="96">
        <f t="shared" si="173"/>
        <v>0</v>
      </c>
      <c r="V94" s="94">
        <f t="shared" si="173"/>
        <v>0</v>
      </c>
      <c r="W94" s="95">
        <f t="shared" si="173"/>
        <v>0</v>
      </c>
      <c r="X94" s="97">
        <f t="shared" si="173"/>
        <v>0</v>
      </c>
      <c r="Y94" s="116" t="str">
        <f t="shared" si="123"/>
        <v/>
      </c>
    </row>
    <row r="95" spans="1:25" hidden="1">
      <c r="A95" s="48"/>
      <c r="B95" s="43"/>
      <c r="C95" s="49"/>
      <c r="D95" s="43"/>
      <c r="E95" s="50">
        <v>821200</v>
      </c>
      <c r="F95" s="51" t="s">
        <v>86</v>
      </c>
      <c r="G95" s="99">
        <v>0</v>
      </c>
      <c r="H95" s="100">
        <v>0</v>
      </c>
      <c r="I95" s="98">
        <f>SUM(G95:H95)</f>
        <v>0</v>
      </c>
      <c r="J95" s="99"/>
      <c r="K95" s="100"/>
      <c r="L95" s="98">
        <f>SUM(J95:K95)</f>
        <v>0</v>
      </c>
      <c r="M95" s="52"/>
      <c r="N95" s="53"/>
      <c r="O95" s="98">
        <f>SUM(M95:N95)</f>
        <v>0</v>
      </c>
      <c r="P95" s="52"/>
      <c r="Q95" s="53"/>
      <c r="R95" s="98">
        <f>SUM(P95:Q95)</f>
        <v>0</v>
      </c>
      <c r="S95" s="52"/>
      <c r="T95" s="53"/>
      <c r="U95" s="98">
        <f>SUM(S95:T95)</f>
        <v>0</v>
      </c>
      <c r="V95" s="99">
        <f t="shared" si="129"/>
        <v>0</v>
      </c>
      <c r="W95" s="100">
        <f t="shared" si="130"/>
        <v>0</v>
      </c>
      <c r="X95" s="101">
        <f>SUM(V95:W95)</f>
        <v>0</v>
      </c>
      <c r="Y95" s="116" t="str">
        <f t="shared" si="123"/>
        <v/>
      </c>
    </row>
    <row r="96" spans="1:25" hidden="1">
      <c r="A96" s="48"/>
      <c r="B96" s="43"/>
      <c r="C96" s="49"/>
      <c r="D96" s="43"/>
      <c r="E96" s="50">
        <v>821300</v>
      </c>
      <c r="F96" s="51" t="s">
        <v>87</v>
      </c>
      <c r="G96" s="99">
        <v>10000</v>
      </c>
      <c r="H96" s="100">
        <v>0</v>
      </c>
      <c r="I96" s="98">
        <f>SUM(G96:H96)</f>
        <v>10000</v>
      </c>
      <c r="J96" s="99"/>
      <c r="K96" s="100"/>
      <c r="L96" s="98">
        <f>SUM(J96:K96)</f>
        <v>0</v>
      </c>
      <c r="M96" s="52"/>
      <c r="N96" s="53"/>
      <c r="O96" s="98">
        <f>SUM(M96:N96)</f>
        <v>0</v>
      </c>
      <c r="P96" s="52"/>
      <c r="Q96" s="53"/>
      <c r="R96" s="98">
        <f>SUM(P96:Q96)</f>
        <v>0</v>
      </c>
      <c r="S96" s="52"/>
      <c r="T96" s="53"/>
      <c r="U96" s="98">
        <f>SUM(S96:T96)</f>
        <v>0</v>
      </c>
      <c r="V96" s="120">
        <f t="shared" si="129"/>
        <v>0</v>
      </c>
      <c r="W96" s="100">
        <f t="shared" si="130"/>
        <v>0</v>
      </c>
      <c r="X96" s="101">
        <f>SUM(V96:W96)</f>
        <v>0</v>
      </c>
      <c r="Y96" s="116" t="str">
        <f t="shared" si="123"/>
        <v/>
      </c>
    </row>
    <row r="97" spans="1:25" ht="12.75" hidden="1" thickBot="1">
      <c r="A97" s="88"/>
      <c r="B97" s="65"/>
      <c r="C97" s="89"/>
      <c r="D97" s="65"/>
      <c r="E97" s="90">
        <v>821500</v>
      </c>
      <c r="F97" s="91" t="s">
        <v>216</v>
      </c>
      <c r="G97" s="184">
        <v>0</v>
      </c>
      <c r="H97" s="141">
        <v>200000</v>
      </c>
      <c r="I97" s="132">
        <f>SUM(G97:H97)</f>
        <v>200000</v>
      </c>
      <c r="J97" s="184"/>
      <c r="K97" s="141"/>
      <c r="L97" s="132">
        <f>SUM(J97:K97)</f>
        <v>0</v>
      </c>
      <c r="M97" s="92"/>
      <c r="N97" s="93"/>
      <c r="O97" s="132">
        <f>SUM(M97:N97)</f>
        <v>0</v>
      </c>
      <c r="P97" s="92"/>
      <c r="Q97" s="93"/>
      <c r="R97" s="132">
        <f>SUM(P97:Q97)</f>
        <v>0</v>
      </c>
      <c r="S97" s="92"/>
      <c r="T97" s="93"/>
      <c r="U97" s="132">
        <f>SUM(S97:T97)</f>
        <v>0</v>
      </c>
      <c r="V97" s="190">
        <f t="shared" ref="V97" si="174">S97+P97+M97+J97</f>
        <v>0</v>
      </c>
      <c r="W97" s="141">
        <f t="shared" ref="W97" si="175">T97+Q97+N97+K97</f>
        <v>0</v>
      </c>
      <c r="X97" s="133">
        <f>SUM(V97:W97)</f>
        <v>0</v>
      </c>
      <c r="Y97" s="116" t="str">
        <f t="shared" ref="Y97" si="176">IF(OR(V97&gt;G97, W97&gt;H97),"Ukupni operativni plan je veći od Proračuna!","")</f>
        <v/>
      </c>
    </row>
    <row r="98" spans="1:25" ht="12.75" hidden="1" thickBot="1">
      <c r="A98" s="62"/>
      <c r="B98" s="63"/>
      <c r="C98" s="64"/>
      <c r="D98" s="65"/>
      <c r="E98" s="63"/>
      <c r="F98" s="66" t="s">
        <v>104</v>
      </c>
      <c r="G98" s="106">
        <f t="shared" ref="G98:X98" si="177">G58+G62+G66+G68+G80+G92+G94</f>
        <v>3012520</v>
      </c>
      <c r="H98" s="107">
        <f t="shared" si="177"/>
        <v>200000</v>
      </c>
      <c r="I98" s="108">
        <f t="shared" si="177"/>
        <v>3212520</v>
      </c>
      <c r="J98" s="189">
        <f t="shared" si="177"/>
        <v>0</v>
      </c>
      <c r="K98" s="107">
        <f t="shared" si="177"/>
        <v>0</v>
      </c>
      <c r="L98" s="108">
        <f t="shared" si="177"/>
        <v>0</v>
      </c>
      <c r="M98" s="106">
        <f t="shared" si="177"/>
        <v>0</v>
      </c>
      <c r="N98" s="107">
        <f t="shared" si="177"/>
        <v>0</v>
      </c>
      <c r="O98" s="108">
        <f t="shared" si="177"/>
        <v>0</v>
      </c>
      <c r="P98" s="106">
        <f t="shared" si="177"/>
        <v>0</v>
      </c>
      <c r="Q98" s="107">
        <f t="shared" si="177"/>
        <v>0</v>
      </c>
      <c r="R98" s="108">
        <f t="shared" si="177"/>
        <v>0</v>
      </c>
      <c r="S98" s="106">
        <f t="shared" si="177"/>
        <v>0</v>
      </c>
      <c r="T98" s="107">
        <f t="shared" si="177"/>
        <v>0</v>
      </c>
      <c r="U98" s="108">
        <f t="shared" si="177"/>
        <v>0</v>
      </c>
      <c r="V98" s="106">
        <f t="shared" si="177"/>
        <v>0</v>
      </c>
      <c r="W98" s="107">
        <f t="shared" si="177"/>
        <v>0</v>
      </c>
      <c r="X98" s="126">
        <f t="shared" si="177"/>
        <v>0</v>
      </c>
      <c r="Y98" s="116" t="str">
        <f t="shared" si="123"/>
        <v/>
      </c>
    </row>
    <row r="99" spans="1:25" hidden="1">
      <c r="D99" s="67"/>
      <c r="G99" s="179"/>
      <c r="H99" s="179"/>
      <c r="I99" s="179"/>
      <c r="J99" s="179"/>
      <c r="K99" s="179"/>
      <c r="L99" s="179"/>
      <c r="Y99" s="116" t="str">
        <f t="shared" si="123"/>
        <v/>
      </c>
    </row>
    <row r="100" spans="1:25" hidden="1">
      <c r="A100" s="68" t="s">
        <v>91</v>
      </c>
      <c r="B100" s="69" t="s">
        <v>67</v>
      </c>
      <c r="C100" s="70" t="s">
        <v>88</v>
      </c>
      <c r="D100" s="71"/>
      <c r="E100" s="43"/>
      <c r="F100" s="45" t="s">
        <v>7</v>
      </c>
      <c r="G100" s="180"/>
      <c r="H100" s="181"/>
      <c r="I100" s="182"/>
      <c r="J100" s="180"/>
      <c r="K100" s="181"/>
      <c r="L100" s="182"/>
      <c r="M100" s="48"/>
      <c r="N100" s="43"/>
      <c r="O100" s="49"/>
      <c r="P100" s="48"/>
      <c r="Q100" s="43"/>
      <c r="R100" s="49"/>
      <c r="S100" s="48"/>
      <c r="T100" s="43"/>
      <c r="U100" s="49"/>
      <c r="V100" s="48"/>
      <c r="W100" s="43"/>
      <c r="X100" s="74"/>
      <c r="Y100" s="116" t="str">
        <f t="shared" si="123"/>
        <v/>
      </c>
    </row>
    <row r="101" spans="1:25" hidden="1">
      <c r="A101" s="40"/>
      <c r="B101" s="41"/>
      <c r="C101" s="42"/>
      <c r="D101" s="43"/>
      <c r="E101" s="44">
        <v>611000</v>
      </c>
      <c r="F101" s="45" t="s">
        <v>69</v>
      </c>
      <c r="G101" s="94">
        <f>SUM(G102:G104)</f>
        <v>55690</v>
      </c>
      <c r="H101" s="95">
        <f t="shared" ref="H101" si="178">SUM(H102:H104)</f>
        <v>0</v>
      </c>
      <c r="I101" s="96">
        <f t="shared" ref="I101" si="179">SUM(I102:I104)</f>
        <v>55690</v>
      </c>
      <c r="J101" s="94">
        <f t="shared" ref="J101" si="180">SUM(J102:J104)</f>
        <v>0</v>
      </c>
      <c r="K101" s="95">
        <f t="shared" ref="K101" si="181">SUM(K102:K104)</f>
        <v>0</v>
      </c>
      <c r="L101" s="96">
        <f t="shared" ref="L101" si="182">SUM(L102:L104)</f>
        <v>0</v>
      </c>
      <c r="M101" s="94">
        <f t="shared" ref="M101" si="183">SUM(M102:M104)</f>
        <v>0</v>
      </c>
      <c r="N101" s="95">
        <f t="shared" ref="N101" si="184">SUM(N102:N104)</f>
        <v>0</v>
      </c>
      <c r="O101" s="96">
        <f t="shared" ref="O101" si="185">SUM(O102:O104)</f>
        <v>0</v>
      </c>
      <c r="P101" s="94">
        <f t="shared" ref="P101" si="186">SUM(P102:P104)</f>
        <v>0</v>
      </c>
      <c r="Q101" s="95">
        <f t="shared" ref="Q101" si="187">SUM(Q102:Q104)</f>
        <v>0</v>
      </c>
      <c r="R101" s="96">
        <f t="shared" ref="R101" si="188">SUM(R102:R104)</f>
        <v>0</v>
      </c>
      <c r="S101" s="94">
        <f t="shared" ref="S101" si="189">SUM(S102:S104)</f>
        <v>0</v>
      </c>
      <c r="T101" s="95">
        <f t="shared" ref="T101" si="190">SUM(T102:T104)</f>
        <v>0</v>
      </c>
      <c r="U101" s="96">
        <f t="shared" ref="U101" si="191">SUM(U102:U104)</f>
        <v>0</v>
      </c>
      <c r="V101" s="94">
        <f t="shared" ref="V101" si="192">SUM(V102:V104)</f>
        <v>0</v>
      </c>
      <c r="W101" s="95">
        <f t="shared" ref="W101" si="193">SUM(W102:W104)</f>
        <v>0</v>
      </c>
      <c r="X101" s="97">
        <f t="shared" ref="X101" si="194">SUM(X102:X104)</f>
        <v>0</v>
      </c>
      <c r="Y101" s="116" t="str">
        <f t="shared" si="123"/>
        <v/>
      </c>
    </row>
    <row r="102" spans="1:25" hidden="1">
      <c r="A102" s="48"/>
      <c r="B102" s="43"/>
      <c r="C102" s="49"/>
      <c r="D102" s="43"/>
      <c r="E102" s="50">
        <v>611100</v>
      </c>
      <c r="F102" s="51" t="s">
        <v>70</v>
      </c>
      <c r="G102" s="99">
        <v>46450</v>
      </c>
      <c r="H102" s="100">
        <v>0</v>
      </c>
      <c r="I102" s="98">
        <f>SUM(G102:H102)</f>
        <v>46450</v>
      </c>
      <c r="J102" s="99"/>
      <c r="K102" s="100"/>
      <c r="L102" s="98">
        <f>SUM(J102:K102)</f>
        <v>0</v>
      </c>
      <c r="M102" s="52"/>
      <c r="N102" s="53"/>
      <c r="O102" s="98">
        <f>SUM(M102:N102)</f>
        <v>0</v>
      </c>
      <c r="P102" s="52"/>
      <c r="Q102" s="53"/>
      <c r="R102" s="98">
        <f>SUM(P102:Q102)</f>
        <v>0</v>
      </c>
      <c r="S102" s="52"/>
      <c r="T102" s="53"/>
      <c r="U102" s="98">
        <f>SUM(S102:T102)</f>
        <v>0</v>
      </c>
      <c r="V102" s="99">
        <f t="shared" ref="V102:V104" si="195">S102+P102+M102+J102</f>
        <v>0</v>
      </c>
      <c r="W102" s="100">
        <f t="shared" ref="W102:W104" si="196">T102+Q102+N102+K102</f>
        <v>0</v>
      </c>
      <c r="X102" s="101">
        <f>SUM(V102:W102)</f>
        <v>0</v>
      </c>
      <c r="Y102" s="116" t="str">
        <f t="shared" si="123"/>
        <v/>
      </c>
    </row>
    <row r="103" spans="1:25" hidden="1">
      <c r="A103" s="48"/>
      <c r="B103" s="43"/>
      <c r="C103" s="49"/>
      <c r="D103" s="43"/>
      <c r="E103" s="50">
        <v>611200</v>
      </c>
      <c r="F103" s="51" t="s">
        <v>71</v>
      </c>
      <c r="G103" s="99">
        <v>9240</v>
      </c>
      <c r="H103" s="100">
        <v>0</v>
      </c>
      <c r="I103" s="98">
        <f t="shared" ref="I103:I104" si="197">SUM(G103:H103)</f>
        <v>9240</v>
      </c>
      <c r="J103" s="99"/>
      <c r="K103" s="100"/>
      <c r="L103" s="98">
        <f t="shared" ref="L103:L104" si="198">SUM(J103:K103)</f>
        <v>0</v>
      </c>
      <c r="M103" s="52"/>
      <c r="N103" s="53"/>
      <c r="O103" s="98">
        <f t="shared" ref="O103:O104" si="199">SUM(M103:N103)</f>
        <v>0</v>
      </c>
      <c r="P103" s="52"/>
      <c r="Q103" s="53"/>
      <c r="R103" s="98">
        <f t="shared" ref="R103:R104" si="200">SUM(P103:Q103)</f>
        <v>0</v>
      </c>
      <c r="S103" s="52"/>
      <c r="T103" s="53"/>
      <c r="U103" s="98">
        <f t="shared" ref="U103:U104" si="201">SUM(S103:T103)</f>
        <v>0</v>
      </c>
      <c r="V103" s="99">
        <f t="shared" si="195"/>
        <v>0</v>
      </c>
      <c r="W103" s="100">
        <f t="shared" si="196"/>
        <v>0</v>
      </c>
      <c r="X103" s="101">
        <f t="shared" ref="X103:X104" si="202">SUM(V103:W103)</f>
        <v>0</v>
      </c>
      <c r="Y103" s="116" t="str">
        <f t="shared" si="123"/>
        <v/>
      </c>
    </row>
    <row r="104" spans="1:25" hidden="1">
      <c r="A104" s="48"/>
      <c r="B104" s="43"/>
      <c r="C104" s="49"/>
      <c r="D104" s="43"/>
      <c r="E104" s="50">
        <v>611200</v>
      </c>
      <c r="F104" s="51" t="s">
        <v>72</v>
      </c>
      <c r="G104" s="99">
        <v>0</v>
      </c>
      <c r="H104" s="100">
        <v>0</v>
      </c>
      <c r="I104" s="98">
        <f t="shared" si="197"/>
        <v>0</v>
      </c>
      <c r="J104" s="99"/>
      <c r="K104" s="100"/>
      <c r="L104" s="98">
        <f t="shared" si="198"/>
        <v>0</v>
      </c>
      <c r="M104" s="52"/>
      <c r="N104" s="53"/>
      <c r="O104" s="98">
        <f t="shared" si="199"/>
        <v>0</v>
      </c>
      <c r="P104" s="52"/>
      <c r="Q104" s="53"/>
      <c r="R104" s="98">
        <f t="shared" si="200"/>
        <v>0</v>
      </c>
      <c r="S104" s="52"/>
      <c r="T104" s="53"/>
      <c r="U104" s="98">
        <f t="shared" si="201"/>
        <v>0</v>
      </c>
      <c r="V104" s="99">
        <f t="shared" si="195"/>
        <v>0</v>
      </c>
      <c r="W104" s="100">
        <f t="shared" si="196"/>
        <v>0</v>
      </c>
      <c r="X104" s="101">
        <f t="shared" si="202"/>
        <v>0</v>
      </c>
      <c r="Y104" s="116" t="str">
        <f t="shared" si="123"/>
        <v/>
      </c>
    </row>
    <row r="105" spans="1:25" hidden="1">
      <c r="A105" s="40"/>
      <c r="B105" s="41"/>
      <c r="C105" s="42"/>
      <c r="D105" s="43"/>
      <c r="E105" s="44">
        <v>612000</v>
      </c>
      <c r="F105" s="45" t="s">
        <v>73</v>
      </c>
      <c r="G105" s="94">
        <f>G106</f>
        <v>6350</v>
      </c>
      <c r="H105" s="95">
        <f t="shared" ref="H105" si="203">H106</f>
        <v>0</v>
      </c>
      <c r="I105" s="96">
        <f t="shared" ref="I105" si="204">I106</f>
        <v>6350</v>
      </c>
      <c r="J105" s="94">
        <f t="shared" ref="J105" si="205">J106</f>
        <v>0</v>
      </c>
      <c r="K105" s="95">
        <f t="shared" ref="K105" si="206">K106</f>
        <v>0</v>
      </c>
      <c r="L105" s="96">
        <f t="shared" ref="L105" si="207">L106</f>
        <v>0</v>
      </c>
      <c r="M105" s="94">
        <f t="shared" ref="M105" si="208">M106</f>
        <v>0</v>
      </c>
      <c r="N105" s="95">
        <f t="shared" ref="N105" si="209">N106</f>
        <v>0</v>
      </c>
      <c r="O105" s="96">
        <f t="shared" ref="O105" si="210">O106</f>
        <v>0</v>
      </c>
      <c r="P105" s="94">
        <f t="shared" ref="P105" si="211">P106</f>
        <v>0</v>
      </c>
      <c r="Q105" s="95">
        <f t="shared" ref="Q105" si="212">Q106</f>
        <v>0</v>
      </c>
      <c r="R105" s="96">
        <f t="shared" ref="R105" si="213">R106</f>
        <v>0</v>
      </c>
      <c r="S105" s="94">
        <f t="shared" ref="S105" si="214">S106</f>
        <v>0</v>
      </c>
      <c r="T105" s="95">
        <f t="shared" ref="T105" si="215">T106</f>
        <v>0</v>
      </c>
      <c r="U105" s="96">
        <f t="shared" ref="U105" si="216">U106</f>
        <v>0</v>
      </c>
      <c r="V105" s="94">
        <f t="shared" ref="V105" si="217">V106</f>
        <v>0</v>
      </c>
      <c r="W105" s="95">
        <f t="shared" ref="W105" si="218">W106</f>
        <v>0</v>
      </c>
      <c r="X105" s="97">
        <f t="shared" ref="X105" si="219">X106</f>
        <v>0</v>
      </c>
      <c r="Y105" s="116" t="str">
        <f t="shared" si="123"/>
        <v/>
      </c>
    </row>
    <row r="106" spans="1:25" hidden="1">
      <c r="A106" s="48"/>
      <c r="B106" s="43"/>
      <c r="C106" s="49"/>
      <c r="D106" s="43"/>
      <c r="E106" s="50">
        <v>612100</v>
      </c>
      <c r="F106" s="51" t="s">
        <v>73</v>
      </c>
      <c r="G106" s="99">
        <v>6350</v>
      </c>
      <c r="H106" s="100">
        <v>0</v>
      </c>
      <c r="I106" s="98">
        <f>SUM(G106:H106)</f>
        <v>6350</v>
      </c>
      <c r="J106" s="99"/>
      <c r="K106" s="100"/>
      <c r="L106" s="98">
        <f>SUM(J106:K106)</f>
        <v>0</v>
      </c>
      <c r="M106" s="52"/>
      <c r="N106" s="53"/>
      <c r="O106" s="98">
        <f>SUM(M106:N106)</f>
        <v>0</v>
      </c>
      <c r="P106" s="52"/>
      <c r="Q106" s="53"/>
      <c r="R106" s="98">
        <f>SUM(P106:Q106)</f>
        <v>0</v>
      </c>
      <c r="S106" s="52"/>
      <c r="T106" s="53"/>
      <c r="U106" s="98">
        <f>SUM(S106:T106)</f>
        <v>0</v>
      </c>
      <c r="V106" s="99">
        <f>S106+P106+M106+J106</f>
        <v>0</v>
      </c>
      <c r="W106" s="100">
        <f>T106+Q106+N106+K106</f>
        <v>0</v>
      </c>
      <c r="X106" s="101">
        <f>SUM(V106:W106)</f>
        <v>0</v>
      </c>
      <c r="Y106" s="116" t="str">
        <f t="shared" si="123"/>
        <v/>
      </c>
    </row>
    <row r="107" spans="1:25" hidden="1">
      <c r="A107" s="40"/>
      <c r="B107" s="41"/>
      <c r="C107" s="42"/>
      <c r="D107" s="43"/>
      <c r="E107" s="44">
        <v>613000</v>
      </c>
      <c r="F107" s="45" t="s">
        <v>74</v>
      </c>
      <c r="G107" s="94">
        <f>SUM(G108:G117)</f>
        <v>4000</v>
      </c>
      <c r="H107" s="95">
        <f t="shared" ref="H107" si="220">SUM(H108:H117)</f>
        <v>0</v>
      </c>
      <c r="I107" s="96">
        <f t="shared" ref="I107" si="221">SUM(I108:I117)</f>
        <v>4000</v>
      </c>
      <c r="J107" s="94">
        <f t="shared" ref="J107" si="222">SUM(J108:J117)</f>
        <v>0</v>
      </c>
      <c r="K107" s="95">
        <f t="shared" ref="K107" si="223">SUM(K108:K117)</f>
        <v>0</v>
      </c>
      <c r="L107" s="96">
        <f t="shared" ref="L107" si="224">SUM(L108:L117)</f>
        <v>0</v>
      </c>
      <c r="M107" s="94">
        <f t="shared" ref="M107" si="225">SUM(M108:M117)</f>
        <v>0</v>
      </c>
      <c r="N107" s="95">
        <f t="shared" ref="N107" si="226">SUM(N108:N117)</f>
        <v>0</v>
      </c>
      <c r="O107" s="96">
        <f t="shared" ref="O107" si="227">SUM(O108:O117)</f>
        <v>0</v>
      </c>
      <c r="P107" s="94">
        <f t="shared" ref="P107" si="228">SUM(P108:P117)</f>
        <v>0</v>
      </c>
      <c r="Q107" s="95">
        <f t="shared" ref="Q107" si="229">SUM(Q108:Q117)</f>
        <v>0</v>
      </c>
      <c r="R107" s="96">
        <f t="shared" ref="R107" si="230">SUM(R108:R117)</f>
        <v>0</v>
      </c>
      <c r="S107" s="94">
        <f t="shared" ref="S107" si="231">SUM(S108:S117)</f>
        <v>0</v>
      </c>
      <c r="T107" s="95">
        <f t="shared" ref="T107" si="232">SUM(T108:T117)</f>
        <v>0</v>
      </c>
      <c r="U107" s="96">
        <f t="shared" ref="U107" si="233">SUM(U108:U117)</f>
        <v>0</v>
      </c>
      <c r="V107" s="94">
        <f t="shared" ref="V107" si="234">SUM(V108:V117)</f>
        <v>0</v>
      </c>
      <c r="W107" s="95">
        <f t="shared" ref="W107" si="235">SUM(W108:W117)</f>
        <v>0</v>
      </c>
      <c r="X107" s="97">
        <f t="shared" ref="X107" si="236">SUM(X108:X117)</f>
        <v>0</v>
      </c>
      <c r="Y107" s="116" t="str">
        <f t="shared" si="123"/>
        <v/>
      </c>
    </row>
    <row r="108" spans="1:25" hidden="1">
      <c r="A108" s="48"/>
      <c r="B108" s="43"/>
      <c r="C108" s="49"/>
      <c r="D108" s="43"/>
      <c r="E108" s="50">
        <v>613100</v>
      </c>
      <c r="F108" s="54" t="s">
        <v>75</v>
      </c>
      <c r="G108" s="99">
        <v>500</v>
      </c>
      <c r="H108" s="100">
        <v>0</v>
      </c>
      <c r="I108" s="98">
        <f t="shared" ref="I108:I117" si="237">SUM(G108:H108)</f>
        <v>500</v>
      </c>
      <c r="J108" s="99"/>
      <c r="K108" s="100"/>
      <c r="L108" s="98">
        <f t="shared" ref="L108:L117" si="238">SUM(J108:K108)</f>
        <v>0</v>
      </c>
      <c r="M108" s="52"/>
      <c r="N108" s="53"/>
      <c r="O108" s="98">
        <f t="shared" ref="O108:O117" si="239">SUM(M108:N108)</f>
        <v>0</v>
      </c>
      <c r="P108" s="52"/>
      <c r="Q108" s="53"/>
      <c r="R108" s="98">
        <f t="shared" ref="R108:R117" si="240">SUM(P108:Q108)</f>
        <v>0</v>
      </c>
      <c r="S108" s="52"/>
      <c r="T108" s="53"/>
      <c r="U108" s="98">
        <f t="shared" ref="U108:U117" si="241">SUM(S108:T108)</f>
        <v>0</v>
      </c>
      <c r="V108" s="99">
        <f t="shared" ref="V108:V117" si="242">S108+P108+M108+J108</f>
        <v>0</v>
      </c>
      <c r="W108" s="100">
        <f t="shared" ref="W108:W117" si="243">T108+Q108+N108+K108</f>
        <v>0</v>
      </c>
      <c r="X108" s="101">
        <f t="shared" ref="X108:X117" si="244">SUM(V108:W108)</f>
        <v>0</v>
      </c>
      <c r="Y108" s="116" t="str">
        <f t="shared" si="123"/>
        <v/>
      </c>
    </row>
    <row r="109" spans="1:25" hidden="1">
      <c r="A109" s="48"/>
      <c r="B109" s="43"/>
      <c r="C109" s="49"/>
      <c r="D109" s="43"/>
      <c r="E109" s="50">
        <v>613200</v>
      </c>
      <c r="F109" s="54" t="s">
        <v>76</v>
      </c>
      <c r="G109" s="99">
        <v>0</v>
      </c>
      <c r="H109" s="100">
        <v>0</v>
      </c>
      <c r="I109" s="98">
        <f t="shared" si="237"/>
        <v>0</v>
      </c>
      <c r="J109" s="99"/>
      <c r="K109" s="100"/>
      <c r="L109" s="98">
        <f t="shared" si="238"/>
        <v>0</v>
      </c>
      <c r="M109" s="52"/>
      <c r="N109" s="53"/>
      <c r="O109" s="98">
        <f t="shared" si="239"/>
        <v>0</v>
      </c>
      <c r="P109" s="52"/>
      <c r="Q109" s="53"/>
      <c r="R109" s="98">
        <f t="shared" si="240"/>
        <v>0</v>
      </c>
      <c r="S109" s="52"/>
      <c r="T109" s="53"/>
      <c r="U109" s="98">
        <f t="shared" si="241"/>
        <v>0</v>
      </c>
      <c r="V109" s="99">
        <f t="shared" si="242"/>
        <v>0</v>
      </c>
      <c r="W109" s="100">
        <f t="shared" si="243"/>
        <v>0</v>
      </c>
      <c r="X109" s="101">
        <f t="shared" si="244"/>
        <v>0</v>
      </c>
      <c r="Y109" s="116" t="str">
        <f t="shared" si="123"/>
        <v/>
      </c>
    </row>
    <row r="110" spans="1:25" hidden="1">
      <c r="A110" s="48"/>
      <c r="B110" s="43"/>
      <c r="C110" s="49"/>
      <c r="D110" s="43"/>
      <c r="E110" s="50">
        <v>613300</v>
      </c>
      <c r="F110" s="54" t="s">
        <v>77</v>
      </c>
      <c r="G110" s="99">
        <v>1100</v>
      </c>
      <c r="H110" s="100">
        <v>0</v>
      </c>
      <c r="I110" s="98">
        <f t="shared" si="237"/>
        <v>1100</v>
      </c>
      <c r="J110" s="99"/>
      <c r="K110" s="100"/>
      <c r="L110" s="98">
        <f t="shared" si="238"/>
        <v>0</v>
      </c>
      <c r="M110" s="52"/>
      <c r="N110" s="53"/>
      <c r="O110" s="98">
        <f t="shared" si="239"/>
        <v>0</v>
      </c>
      <c r="P110" s="52"/>
      <c r="Q110" s="53"/>
      <c r="R110" s="98">
        <f t="shared" si="240"/>
        <v>0</v>
      </c>
      <c r="S110" s="52"/>
      <c r="T110" s="53"/>
      <c r="U110" s="98">
        <f t="shared" si="241"/>
        <v>0</v>
      </c>
      <c r="V110" s="99">
        <f t="shared" si="242"/>
        <v>0</v>
      </c>
      <c r="W110" s="100">
        <f t="shared" si="243"/>
        <v>0</v>
      </c>
      <c r="X110" s="101">
        <f t="shared" si="244"/>
        <v>0</v>
      </c>
      <c r="Y110" s="116" t="str">
        <f t="shared" si="123"/>
        <v/>
      </c>
    </row>
    <row r="111" spans="1:25" hidden="1">
      <c r="A111" s="48"/>
      <c r="B111" s="43"/>
      <c r="C111" s="49"/>
      <c r="D111" s="43"/>
      <c r="E111" s="50">
        <v>613400</v>
      </c>
      <c r="F111" s="54" t="s">
        <v>78</v>
      </c>
      <c r="G111" s="99">
        <v>0</v>
      </c>
      <c r="H111" s="100">
        <v>0</v>
      </c>
      <c r="I111" s="98">
        <f t="shared" si="237"/>
        <v>0</v>
      </c>
      <c r="J111" s="99"/>
      <c r="K111" s="100"/>
      <c r="L111" s="98">
        <f t="shared" si="238"/>
        <v>0</v>
      </c>
      <c r="M111" s="52"/>
      <c r="N111" s="53"/>
      <c r="O111" s="98">
        <f t="shared" si="239"/>
        <v>0</v>
      </c>
      <c r="P111" s="52"/>
      <c r="Q111" s="53"/>
      <c r="R111" s="98">
        <f t="shared" si="240"/>
        <v>0</v>
      </c>
      <c r="S111" s="52"/>
      <c r="T111" s="53"/>
      <c r="U111" s="98">
        <f t="shared" si="241"/>
        <v>0</v>
      </c>
      <c r="V111" s="99">
        <f t="shared" si="242"/>
        <v>0</v>
      </c>
      <c r="W111" s="100">
        <f t="shared" si="243"/>
        <v>0</v>
      </c>
      <c r="X111" s="101">
        <f t="shared" si="244"/>
        <v>0</v>
      </c>
      <c r="Y111" s="116" t="str">
        <f t="shared" si="123"/>
        <v/>
      </c>
    </row>
    <row r="112" spans="1:25" hidden="1">
      <c r="A112" s="48"/>
      <c r="B112" s="43"/>
      <c r="C112" s="49"/>
      <c r="D112" s="43"/>
      <c r="E112" s="50">
        <v>613500</v>
      </c>
      <c r="F112" s="54" t="s">
        <v>79</v>
      </c>
      <c r="G112" s="99">
        <v>0</v>
      </c>
      <c r="H112" s="100">
        <v>0</v>
      </c>
      <c r="I112" s="98">
        <f t="shared" si="237"/>
        <v>0</v>
      </c>
      <c r="J112" s="99"/>
      <c r="K112" s="100"/>
      <c r="L112" s="98">
        <f t="shared" si="238"/>
        <v>0</v>
      </c>
      <c r="M112" s="52"/>
      <c r="N112" s="53"/>
      <c r="O112" s="98">
        <f t="shared" si="239"/>
        <v>0</v>
      </c>
      <c r="P112" s="52"/>
      <c r="Q112" s="53"/>
      <c r="R112" s="98">
        <f t="shared" si="240"/>
        <v>0</v>
      </c>
      <c r="S112" s="52"/>
      <c r="T112" s="53"/>
      <c r="U112" s="98">
        <f t="shared" si="241"/>
        <v>0</v>
      </c>
      <c r="V112" s="99">
        <f t="shared" si="242"/>
        <v>0</v>
      </c>
      <c r="W112" s="100">
        <f t="shared" si="243"/>
        <v>0</v>
      </c>
      <c r="X112" s="101">
        <f t="shared" si="244"/>
        <v>0</v>
      </c>
      <c r="Y112" s="116" t="str">
        <f t="shared" si="123"/>
        <v/>
      </c>
    </row>
    <row r="113" spans="1:25" hidden="1">
      <c r="A113" s="48"/>
      <c r="B113" s="43"/>
      <c r="C113" s="49"/>
      <c r="D113" s="43"/>
      <c r="E113" s="50">
        <v>613600</v>
      </c>
      <c r="F113" s="54" t="s">
        <v>82</v>
      </c>
      <c r="G113" s="99">
        <v>0</v>
      </c>
      <c r="H113" s="100">
        <v>0</v>
      </c>
      <c r="I113" s="98">
        <f t="shared" si="237"/>
        <v>0</v>
      </c>
      <c r="J113" s="99"/>
      <c r="K113" s="100"/>
      <c r="L113" s="98">
        <f t="shared" si="238"/>
        <v>0</v>
      </c>
      <c r="M113" s="52"/>
      <c r="N113" s="53"/>
      <c r="O113" s="98">
        <f t="shared" si="239"/>
        <v>0</v>
      </c>
      <c r="P113" s="52"/>
      <c r="Q113" s="53"/>
      <c r="R113" s="98">
        <f t="shared" si="240"/>
        <v>0</v>
      </c>
      <c r="S113" s="52"/>
      <c r="T113" s="53"/>
      <c r="U113" s="98">
        <f t="shared" si="241"/>
        <v>0</v>
      </c>
      <c r="V113" s="99">
        <f t="shared" si="242"/>
        <v>0</v>
      </c>
      <c r="W113" s="100">
        <f t="shared" si="243"/>
        <v>0</v>
      </c>
      <c r="X113" s="101">
        <f t="shared" si="244"/>
        <v>0</v>
      </c>
      <c r="Y113" s="116" t="str">
        <f t="shared" si="123"/>
        <v/>
      </c>
    </row>
    <row r="114" spans="1:25" hidden="1">
      <c r="A114" s="48"/>
      <c r="B114" s="43"/>
      <c r="C114" s="49"/>
      <c r="D114" s="43"/>
      <c r="E114" s="50">
        <v>613700</v>
      </c>
      <c r="F114" s="54" t="s">
        <v>80</v>
      </c>
      <c r="G114" s="99">
        <v>400</v>
      </c>
      <c r="H114" s="100">
        <v>0</v>
      </c>
      <c r="I114" s="98">
        <f t="shared" si="237"/>
        <v>400</v>
      </c>
      <c r="J114" s="99"/>
      <c r="K114" s="100"/>
      <c r="L114" s="98">
        <f t="shared" si="238"/>
        <v>0</v>
      </c>
      <c r="M114" s="52"/>
      <c r="N114" s="53"/>
      <c r="O114" s="98">
        <f t="shared" si="239"/>
        <v>0</v>
      </c>
      <c r="P114" s="52"/>
      <c r="Q114" s="53"/>
      <c r="R114" s="98">
        <f t="shared" si="240"/>
        <v>0</v>
      </c>
      <c r="S114" s="52"/>
      <c r="T114" s="53"/>
      <c r="U114" s="98">
        <f t="shared" si="241"/>
        <v>0</v>
      </c>
      <c r="V114" s="99">
        <f t="shared" si="242"/>
        <v>0</v>
      </c>
      <c r="W114" s="100">
        <f t="shared" si="243"/>
        <v>0</v>
      </c>
      <c r="X114" s="101">
        <f t="shared" si="244"/>
        <v>0</v>
      </c>
      <c r="Y114" s="116" t="str">
        <f t="shared" si="123"/>
        <v/>
      </c>
    </row>
    <row r="115" spans="1:25" hidden="1">
      <c r="A115" s="48"/>
      <c r="B115" s="43"/>
      <c r="C115" s="49"/>
      <c r="D115" s="43"/>
      <c r="E115" s="50">
        <v>613800</v>
      </c>
      <c r="F115" s="54" t="s">
        <v>83</v>
      </c>
      <c r="G115" s="99">
        <v>0</v>
      </c>
      <c r="H115" s="100">
        <v>0</v>
      </c>
      <c r="I115" s="98">
        <f t="shared" si="237"/>
        <v>0</v>
      </c>
      <c r="J115" s="99"/>
      <c r="K115" s="100"/>
      <c r="L115" s="98">
        <f t="shared" si="238"/>
        <v>0</v>
      </c>
      <c r="M115" s="52"/>
      <c r="N115" s="53"/>
      <c r="O115" s="98">
        <f t="shared" si="239"/>
        <v>0</v>
      </c>
      <c r="P115" s="52"/>
      <c r="Q115" s="53"/>
      <c r="R115" s="98">
        <f t="shared" si="240"/>
        <v>0</v>
      </c>
      <c r="S115" s="52"/>
      <c r="T115" s="53"/>
      <c r="U115" s="98">
        <f t="shared" si="241"/>
        <v>0</v>
      </c>
      <c r="V115" s="99">
        <f t="shared" si="242"/>
        <v>0</v>
      </c>
      <c r="W115" s="100">
        <f t="shared" si="243"/>
        <v>0</v>
      </c>
      <c r="X115" s="101">
        <f t="shared" si="244"/>
        <v>0</v>
      </c>
      <c r="Y115" s="116" t="str">
        <f t="shared" si="123"/>
        <v/>
      </c>
    </row>
    <row r="116" spans="1:25" hidden="1">
      <c r="A116" s="48"/>
      <c r="B116" s="43"/>
      <c r="C116" s="49"/>
      <c r="D116" s="43"/>
      <c r="E116" s="50">
        <v>613900</v>
      </c>
      <c r="F116" s="54" t="s">
        <v>81</v>
      </c>
      <c r="G116" s="99">
        <v>2000</v>
      </c>
      <c r="H116" s="100">
        <v>0</v>
      </c>
      <c r="I116" s="98">
        <f t="shared" si="237"/>
        <v>2000</v>
      </c>
      <c r="J116" s="99"/>
      <c r="K116" s="100"/>
      <c r="L116" s="98">
        <f t="shared" si="238"/>
        <v>0</v>
      </c>
      <c r="M116" s="52"/>
      <c r="N116" s="53"/>
      <c r="O116" s="98">
        <f t="shared" si="239"/>
        <v>0</v>
      </c>
      <c r="P116" s="52"/>
      <c r="Q116" s="53"/>
      <c r="R116" s="98">
        <f t="shared" si="240"/>
        <v>0</v>
      </c>
      <c r="S116" s="52"/>
      <c r="T116" s="53"/>
      <c r="U116" s="98">
        <f t="shared" si="241"/>
        <v>0</v>
      </c>
      <c r="V116" s="99">
        <f t="shared" si="242"/>
        <v>0</v>
      </c>
      <c r="W116" s="100">
        <f t="shared" si="243"/>
        <v>0</v>
      </c>
      <c r="X116" s="101">
        <f t="shared" si="244"/>
        <v>0</v>
      </c>
      <c r="Y116" s="116" t="str">
        <f t="shared" si="123"/>
        <v/>
      </c>
    </row>
    <row r="117" spans="1:25" hidden="1">
      <c r="A117" s="48"/>
      <c r="B117" s="43"/>
      <c r="C117" s="49"/>
      <c r="D117" s="43"/>
      <c r="E117" s="50">
        <v>613900</v>
      </c>
      <c r="F117" s="54" t="s">
        <v>84</v>
      </c>
      <c r="G117" s="99">
        <v>0</v>
      </c>
      <c r="H117" s="100">
        <v>0</v>
      </c>
      <c r="I117" s="98">
        <f t="shared" si="237"/>
        <v>0</v>
      </c>
      <c r="J117" s="99"/>
      <c r="K117" s="100"/>
      <c r="L117" s="98">
        <f t="shared" si="238"/>
        <v>0</v>
      </c>
      <c r="M117" s="52"/>
      <c r="N117" s="53"/>
      <c r="O117" s="98">
        <f t="shared" si="239"/>
        <v>0</v>
      </c>
      <c r="P117" s="52"/>
      <c r="Q117" s="53"/>
      <c r="R117" s="98">
        <f t="shared" si="240"/>
        <v>0</v>
      </c>
      <c r="S117" s="52"/>
      <c r="T117" s="53"/>
      <c r="U117" s="98">
        <f t="shared" si="241"/>
        <v>0</v>
      </c>
      <c r="V117" s="99">
        <f t="shared" si="242"/>
        <v>0</v>
      </c>
      <c r="W117" s="100">
        <f t="shared" si="243"/>
        <v>0</v>
      </c>
      <c r="X117" s="101">
        <f t="shared" si="244"/>
        <v>0</v>
      </c>
      <c r="Y117" s="116" t="str">
        <f t="shared" si="123"/>
        <v/>
      </c>
    </row>
    <row r="118" spans="1:25" hidden="1">
      <c r="A118" s="40"/>
      <c r="B118" s="41"/>
      <c r="C118" s="42"/>
      <c r="D118" s="43"/>
      <c r="E118" s="44">
        <v>614000</v>
      </c>
      <c r="F118" s="45" t="s">
        <v>93</v>
      </c>
      <c r="G118" s="94">
        <f t="shared" ref="G118:X118" si="245">G119</f>
        <v>20000</v>
      </c>
      <c r="H118" s="95">
        <f t="shared" si="245"/>
        <v>0</v>
      </c>
      <c r="I118" s="96">
        <f t="shared" si="245"/>
        <v>20000</v>
      </c>
      <c r="J118" s="94">
        <f t="shared" si="245"/>
        <v>0</v>
      </c>
      <c r="K118" s="95">
        <f t="shared" si="245"/>
        <v>0</v>
      </c>
      <c r="L118" s="96">
        <f t="shared" si="245"/>
        <v>0</v>
      </c>
      <c r="M118" s="94">
        <f t="shared" si="245"/>
        <v>0</v>
      </c>
      <c r="N118" s="95">
        <f t="shared" si="245"/>
        <v>0</v>
      </c>
      <c r="O118" s="96">
        <f t="shared" si="245"/>
        <v>0</v>
      </c>
      <c r="P118" s="94">
        <f t="shared" si="245"/>
        <v>0</v>
      </c>
      <c r="Q118" s="95">
        <f t="shared" si="245"/>
        <v>0</v>
      </c>
      <c r="R118" s="96">
        <f t="shared" si="245"/>
        <v>0</v>
      </c>
      <c r="S118" s="94">
        <f t="shared" si="245"/>
        <v>0</v>
      </c>
      <c r="T118" s="95">
        <f t="shared" si="245"/>
        <v>0</v>
      </c>
      <c r="U118" s="96">
        <f t="shared" si="245"/>
        <v>0</v>
      </c>
      <c r="V118" s="94">
        <f t="shared" si="245"/>
        <v>0</v>
      </c>
      <c r="W118" s="95">
        <f t="shared" si="245"/>
        <v>0</v>
      </c>
      <c r="X118" s="97">
        <f t="shared" si="245"/>
        <v>0</v>
      </c>
      <c r="Y118" s="116" t="str">
        <f t="shared" si="123"/>
        <v/>
      </c>
    </row>
    <row r="119" spans="1:25" hidden="1">
      <c r="A119" s="48"/>
      <c r="B119" s="43"/>
      <c r="C119" s="49"/>
      <c r="D119" s="43"/>
      <c r="E119" s="50">
        <v>614200</v>
      </c>
      <c r="F119" s="54" t="s">
        <v>106</v>
      </c>
      <c r="G119" s="99">
        <v>20000</v>
      </c>
      <c r="H119" s="100">
        <v>0</v>
      </c>
      <c r="I119" s="98">
        <f t="shared" ref="I119" si="246">SUM(G119:H119)</f>
        <v>20000</v>
      </c>
      <c r="J119" s="99"/>
      <c r="K119" s="100"/>
      <c r="L119" s="98">
        <f t="shared" ref="L119" si="247">SUM(J119:K119)</f>
        <v>0</v>
      </c>
      <c r="M119" s="52"/>
      <c r="N119" s="53"/>
      <c r="O119" s="98">
        <f t="shared" ref="O119" si="248">SUM(M119:N119)</f>
        <v>0</v>
      </c>
      <c r="P119" s="52"/>
      <c r="Q119" s="53"/>
      <c r="R119" s="98">
        <f t="shared" ref="R119" si="249">SUM(P119:Q119)</f>
        <v>0</v>
      </c>
      <c r="S119" s="52"/>
      <c r="T119" s="53"/>
      <c r="U119" s="98">
        <f t="shared" ref="U119" si="250">SUM(S119:T119)</f>
        <v>0</v>
      </c>
      <c r="V119" s="99">
        <f>S119+P119+M119+J119</f>
        <v>0</v>
      </c>
      <c r="W119" s="100">
        <f>T119+Q119+N119+K119</f>
        <v>0</v>
      </c>
      <c r="X119" s="101">
        <f t="shared" ref="X119" si="251">SUM(V119:W119)</f>
        <v>0</v>
      </c>
      <c r="Y119" s="116" t="str">
        <f t="shared" si="123"/>
        <v/>
      </c>
    </row>
    <row r="120" spans="1:25" hidden="1">
      <c r="A120" s="40"/>
      <c r="B120" s="41"/>
      <c r="C120" s="42"/>
      <c r="D120" s="43"/>
      <c r="E120" s="44">
        <v>821000</v>
      </c>
      <c r="F120" s="45" t="s">
        <v>85</v>
      </c>
      <c r="G120" s="94">
        <f>SUM(G121:G122)</f>
        <v>1000</v>
      </c>
      <c r="H120" s="95">
        <f t="shared" ref="H120" si="252">SUM(H121:H122)</f>
        <v>0</v>
      </c>
      <c r="I120" s="96">
        <f t="shared" ref="I120" si="253">SUM(I121:I122)</f>
        <v>1000</v>
      </c>
      <c r="J120" s="94">
        <f t="shared" ref="J120" si="254">SUM(J121:J122)</f>
        <v>0</v>
      </c>
      <c r="K120" s="95">
        <f t="shared" ref="K120" si="255">SUM(K121:K122)</f>
        <v>0</v>
      </c>
      <c r="L120" s="96">
        <f t="shared" ref="L120" si="256">SUM(L121:L122)</f>
        <v>0</v>
      </c>
      <c r="M120" s="94">
        <f t="shared" ref="M120" si="257">SUM(M121:M122)</f>
        <v>0</v>
      </c>
      <c r="N120" s="95">
        <f t="shared" ref="N120" si="258">SUM(N121:N122)</f>
        <v>0</v>
      </c>
      <c r="O120" s="96">
        <f t="shared" ref="O120" si="259">SUM(O121:O122)</f>
        <v>0</v>
      </c>
      <c r="P120" s="94">
        <f t="shared" ref="P120" si="260">SUM(P121:P122)</f>
        <v>0</v>
      </c>
      <c r="Q120" s="95">
        <f t="shared" ref="Q120" si="261">SUM(Q121:Q122)</f>
        <v>0</v>
      </c>
      <c r="R120" s="96">
        <f t="shared" ref="R120" si="262">SUM(R121:R122)</f>
        <v>0</v>
      </c>
      <c r="S120" s="94">
        <f t="shared" ref="S120" si="263">SUM(S121:S122)</f>
        <v>0</v>
      </c>
      <c r="T120" s="95">
        <f t="shared" ref="T120" si="264">SUM(T121:T122)</f>
        <v>0</v>
      </c>
      <c r="U120" s="96">
        <f t="shared" ref="U120" si="265">SUM(U121:U122)</f>
        <v>0</v>
      </c>
      <c r="V120" s="94">
        <f t="shared" ref="V120" si="266">SUM(V121:V122)</f>
        <v>0</v>
      </c>
      <c r="W120" s="95">
        <f t="shared" ref="W120" si="267">SUM(W121:W122)</f>
        <v>0</v>
      </c>
      <c r="X120" s="97">
        <f t="shared" ref="X120" si="268">SUM(X121:X122)</f>
        <v>0</v>
      </c>
      <c r="Y120" s="116" t="str">
        <f t="shared" si="123"/>
        <v/>
      </c>
    </row>
    <row r="121" spans="1:25" hidden="1">
      <c r="A121" s="48"/>
      <c r="B121" s="43"/>
      <c r="C121" s="49"/>
      <c r="D121" s="43"/>
      <c r="E121" s="50">
        <v>821200</v>
      </c>
      <c r="F121" s="51" t="s">
        <v>86</v>
      </c>
      <c r="G121" s="99">
        <v>0</v>
      </c>
      <c r="H121" s="100">
        <v>0</v>
      </c>
      <c r="I121" s="98">
        <f>SUM(G121:H121)</f>
        <v>0</v>
      </c>
      <c r="J121" s="99"/>
      <c r="K121" s="100"/>
      <c r="L121" s="98">
        <f>SUM(J121:K121)</f>
        <v>0</v>
      </c>
      <c r="M121" s="52"/>
      <c r="N121" s="53"/>
      <c r="O121" s="98">
        <f>SUM(M121:N121)</f>
        <v>0</v>
      </c>
      <c r="P121" s="52"/>
      <c r="Q121" s="53"/>
      <c r="R121" s="98">
        <f>SUM(P121:Q121)</f>
        <v>0</v>
      </c>
      <c r="S121" s="52"/>
      <c r="T121" s="53"/>
      <c r="U121" s="98">
        <f>SUM(S121:T121)</f>
        <v>0</v>
      </c>
      <c r="V121" s="99">
        <f t="shared" ref="V121:V122" si="269">S121+P121+M121+J121</f>
        <v>0</v>
      </c>
      <c r="W121" s="100">
        <f t="shared" ref="W121:W122" si="270">T121+Q121+N121+K121</f>
        <v>0</v>
      </c>
      <c r="X121" s="101">
        <f>SUM(V121:W121)</f>
        <v>0</v>
      </c>
      <c r="Y121" s="116" t="str">
        <f t="shared" si="123"/>
        <v/>
      </c>
    </row>
    <row r="122" spans="1:25" ht="12.75" hidden="1" thickBot="1">
      <c r="A122" s="55"/>
      <c r="B122" s="56"/>
      <c r="C122" s="57"/>
      <c r="D122" s="56"/>
      <c r="E122" s="58">
        <v>821300</v>
      </c>
      <c r="F122" s="59" t="s">
        <v>87</v>
      </c>
      <c r="G122" s="103">
        <v>1000</v>
      </c>
      <c r="H122" s="104">
        <v>0</v>
      </c>
      <c r="I122" s="102">
        <f>SUM(G122:H122)</f>
        <v>1000</v>
      </c>
      <c r="J122" s="103"/>
      <c r="K122" s="104"/>
      <c r="L122" s="102">
        <f>SUM(J122:K122)</f>
        <v>0</v>
      </c>
      <c r="M122" s="60"/>
      <c r="N122" s="61"/>
      <c r="O122" s="102">
        <f>SUM(M122:N122)</f>
        <v>0</v>
      </c>
      <c r="P122" s="60"/>
      <c r="Q122" s="61"/>
      <c r="R122" s="102">
        <f>SUM(P122:Q122)</f>
        <v>0</v>
      </c>
      <c r="S122" s="60"/>
      <c r="T122" s="61"/>
      <c r="U122" s="102">
        <f>SUM(S122:T122)</f>
        <v>0</v>
      </c>
      <c r="V122" s="103">
        <f t="shared" si="269"/>
        <v>0</v>
      </c>
      <c r="W122" s="104">
        <f t="shared" si="270"/>
        <v>0</v>
      </c>
      <c r="X122" s="105">
        <f>SUM(V122:W122)</f>
        <v>0</v>
      </c>
      <c r="Y122" s="116" t="str">
        <f t="shared" si="123"/>
        <v/>
      </c>
    </row>
    <row r="123" spans="1:25" ht="12.75" hidden="1" thickBot="1">
      <c r="A123" s="62"/>
      <c r="B123" s="63"/>
      <c r="C123" s="64"/>
      <c r="D123" s="75"/>
      <c r="E123" s="63"/>
      <c r="F123" s="66" t="s">
        <v>105</v>
      </c>
      <c r="G123" s="106">
        <f>G101+G105+G107+G118+G120</f>
        <v>87040</v>
      </c>
      <c r="H123" s="107">
        <f t="shared" ref="H123:X123" si="271">H101+H105+H107+H118+H120</f>
        <v>0</v>
      </c>
      <c r="I123" s="108">
        <f t="shared" si="271"/>
        <v>87040</v>
      </c>
      <c r="J123" s="106">
        <f t="shared" si="271"/>
        <v>0</v>
      </c>
      <c r="K123" s="107">
        <f t="shared" si="271"/>
        <v>0</v>
      </c>
      <c r="L123" s="108">
        <f t="shared" si="271"/>
        <v>0</v>
      </c>
      <c r="M123" s="106">
        <f t="shared" si="271"/>
        <v>0</v>
      </c>
      <c r="N123" s="107">
        <f t="shared" si="271"/>
        <v>0</v>
      </c>
      <c r="O123" s="108">
        <f t="shared" si="271"/>
        <v>0</v>
      </c>
      <c r="P123" s="106">
        <f t="shared" si="271"/>
        <v>0</v>
      </c>
      <c r="Q123" s="107">
        <f t="shared" si="271"/>
        <v>0</v>
      </c>
      <c r="R123" s="108">
        <f t="shared" si="271"/>
        <v>0</v>
      </c>
      <c r="S123" s="106">
        <f t="shared" si="271"/>
        <v>0</v>
      </c>
      <c r="T123" s="107">
        <f t="shared" si="271"/>
        <v>0</v>
      </c>
      <c r="U123" s="108">
        <f t="shared" si="271"/>
        <v>0</v>
      </c>
      <c r="V123" s="106">
        <f t="shared" si="271"/>
        <v>0</v>
      </c>
      <c r="W123" s="107">
        <f t="shared" si="271"/>
        <v>0</v>
      </c>
      <c r="X123" s="109">
        <f t="shared" si="271"/>
        <v>0</v>
      </c>
      <c r="Y123" s="116" t="str">
        <f t="shared" si="123"/>
        <v/>
      </c>
    </row>
    <row r="124" spans="1:25" hidden="1">
      <c r="D124" s="67"/>
      <c r="G124" s="179"/>
      <c r="H124" s="179"/>
      <c r="I124" s="179"/>
      <c r="J124" s="179"/>
      <c r="K124" s="179"/>
      <c r="L124" s="179"/>
      <c r="Y124" s="116" t="str">
        <f t="shared" si="123"/>
        <v/>
      </c>
    </row>
    <row r="125" spans="1:25" hidden="1">
      <c r="A125" s="68" t="s">
        <v>91</v>
      </c>
      <c r="B125" s="69" t="s">
        <v>67</v>
      </c>
      <c r="C125" s="70" t="s">
        <v>107</v>
      </c>
      <c r="D125" s="76"/>
      <c r="E125" s="43"/>
      <c r="F125" s="45" t="s">
        <v>10</v>
      </c>
      <c r="G125" s="180"/>
      <c r="H125" s="181"/>
      <c r="I125" s="182"/>
      <c r="J125" s="180"/>
      <c r="K125" s="181"/>
      <c r="L125" s="182"/>
      <c r="M125" s="48"/>
      <c r="N125" s="43"/>
      <c r="O125" s="49"/>
      <c r="P125" s="48"/>
      <c r="Q125" s="43"/>
      <c r="R125" s="49"/>
      <c r="S125" s="48"/>
      <c r="T125" s="43"/>
      <c r="U125" s="49"/>
      <c r="V125" s="48"/>
      <c r="W125" s="43"/>
      <c r="X125" s="74"/>
      <c r="Y125" s="116" t="str">
        <f t="shared" si="123"/>
        <v/>
      </c>
    </row>
    <row r="126" spans="1:25" hidden="1">
      <c r="A126" s="40"/>
      <c r="B126" s="41"/>
      <c r="C126" s="42"/>
      <c r="D126" s="77"/>
      <c r="E126" s="44">
        <v>611000</v>
      </c>
      <c r="F126" s="45" t="s">
        <v>69</v>
      </c>
      <c r="G126" s="94">
        <f>SUM(G127:G129)</f>
        <v>47610</v>
      </c>
      <c r="H126" s="95">
        <f t="shared" ref="H126" si="272">SUM(H127:H129)</f>
        <v>0</v>
      </c>
      <c r="I126" s="96">
        <f t="shared" ref="I126" si="273">SUM(I127:I129)</f>
        <v>47610</v>
      </c>
      <c r="J126" s="94">
        <f t="shared" ref="J126" si="274">SUM(J127:J129)</f>
        <v>0</v>
      </c>
      <c r="K126" s="95">
        <f t="shared" ref="K126" si="275">SUM(K127:K129)</f>
        <v>0</v>
      </c>
      <c r="L126" s="96">
        <f t="shared" ref="L126" si="276">SUM(L127:L129)</f>
        <v>0</v>
      </c>
      <c r="M126" s="94">
        <f t="shared" ref="M126" si="277">SUM(M127:M129)</f>
        <v>0</v>
      </c>
      <c r="N126" s="95">
        <f t="shared" ref="N126" si="278">SUM(N127:N129)</f>
        <v>0</v>
      </c>
      <c r="O126" s="96">
        <f t="shared" ref="O126" si="279">SUM(O127:O129)</f>
        <v>0</v>
      </c>
      <c r="P126" s="94">
        <f t="shared" ref="P126" si="280">SUM(P127:P129)</f>
        <v>0</v>
      </c>
      <c r="Q126" s="95">
        <f t="shared" ref="Q126" si="281">SUM(Q127:Q129)</f>
        <v>0</v>
      </c>
      <c r="R126" s="96">
        <f t="shared" ref="R126" si="282">SUM(R127:R129)</f>
        <v>0</v>
      </c>
      <c r="S126" s="94">
        <f t="shared" ref="S126" si="283">SUM(S127:S129)</f>
        <v>0</v>
      </c>
      <c r="T126" s="95">
        <f t="shared" ref="T126" si="284">SUM(T127:T129)</f>
        <v>0</v>
      </c>
      <c r="U126" s="96">
        <f t="shared" ref="U126" si="285">SUM(U127:U129)</f>
        <v>0</v>
      </c>
      <c r="V126" s="94">
        <f t="shared" ref="V126" si="286">SUM(V127:V129)</f>
        <v>0</v>
      </c>
      <c r="W126" s="95">
        <f t="shared" ref="W126" si="287">SUM(W127:W129)</f>
        <v>0</v>
      </c>
      <c r="X126" s="97">
        <f t="shared" ref="X126" si="288">SUM(X127:X129)</f>
        <v>0</v>
      </c>
      <c r="Y126" s="116" t="str">
        <f t="shared" si="123"/>
        <v/>
      </c>
    </row>
    <row r="127" spans="1:25" hidden="1">
      <c r="A127" s="48"/>
      <c r="B127" s="43"/>
      <c r="C127" s="49"/>
      <c r="D127" s="77"/>
      <c r="E127" s="50">
        <v>611100</v>
      </c>
      <c r="F127" s="51" t="s">
        <v>70</v>
      </c>
      <c r="G127" s="99">
        <v>42300</v>
      </c>
      <c r="H127" s="100">
        <v>0</v>
      </c>
      <c r="I127" s="98">
        <f>SUM(G127:H127)</f>
        <v>42300</v>
      </c>
      <c r="J127" s="99"/>
      <c r="K127" s="100"/>
      <c r="L127" s="98">
        <f>SUM(J127:K127)</f>
        <v>0</v>
      </c>
      <c r="M127" s="52"/>
      <c r="N127" s="53"/>
      <c r="O127" s="98">
        <f>SUM(M127:N127)</f>
        <v>0</v>
      </c>
      <c r="P127" s="52"/>
      <c r="Q127" s="53"/>
      <c r="R127" s="98">
        <f>SUM(P127:Q127)</f>
        <v>0</v>
      </c>
      <c r="S127" s="52"/>
      <c r="T127" s="53"/>
      <c r="U127" s="98">
        <f>SUM(S127:T127)</f>
        <v>0</v>
      </c>
      <c r="V127" s="99">
        <f t="shared" ref="V127:V129" si="289">S127+P127+M127+J127</f>
        <v>0</v>
      </c>
      <c r="W127" s="100">
        <f t="shared" ref="W127:W129" si="290">T127+Q127+N127+K127</f>
        <v>0</v>
      </c>
      <c r="X127" s="101">
        <f>SUM(V127:W127)</f>
        <v>0</v>
      </c>
      <c r="Y127" s="116" t="str">
        <f t="shared" si="123"/>
        <v/>
      </c>
    </row>
    <row r="128" spans="1:25" hidden="1">
      <c r="A128" s="48"/>
      <c r="B128" s="43"/>
      <c r="C128" s="49"/>
      <c r="D128" s="77"/>
      <c r="E128" s="50">
        <v>611200</v>
      </c>
      <c r="F128" s="51" t="s">
        <v>71</v>
      </c>
      <c r="G128" s="99">
        <v>5310</v>
      </c>
      <c r="H128" s="100">
        <v>0</v>
      </c>
      <c r="I128" s="98">
        <f t="shared" ref="I128:I129" si="291">SUM(G128:H128)</f>
        <v>5310</v>
      </c>
      <c r="J128" s="99"/>
      <c r="K128" s="100"/>
      <c r="L128" s="98">
        <f t="shared" ref="L128:L129" si="292">SUM(J128:K128)</f>
        <v>0</v>
      </c>
      <c r="M128" s="52"/>
      <c r="N128" s="53"/>
      <c r="O128" s="98">
        <f t="shared" ref="O128:O129" si="293">SUM(M128:N128)</f>
        <v>0</v>
      </c>
      <c r="P128" s="52"/>
      <c r="Q128" s="53"/>
      <c r="R128" s="98">
        <f t="shared" ref="R128:R129" si="294">SUM(P128:Q128)</f>
        <v>0</v>
      </c>
      <c r="S128" s="52"/>
      <c r="T128" s="53"/>
      <c r="U128" s="98">
        <f t="shared" ref="U128:U129" si="295">SUM(S128:T128)</f>
        <v>0</v>
      </c>
      <c r="V128" s="99">
        <f t="shared" si="289"/>
        <v>0</v>
      </c>
      <c r="W128" s="100">
        <f t="shared" si="290"/>
        <v>0</v>
      </c>
      <c r="X128" s="101">
        <f t="shared" ref="X128:X129" si="296">SUM(V128:W128)</f>
        <v>0</v>
      </c>
      <c r="Y128" s="116" t="str">
        <f t="shared" ref="Y128:Y191" si="297">IF(OR(V128&gt;G128, W128&gt;H128),"Ukupni operativni plan je veći od Proračuna!","")</f>
        <v/>
      </c>
    </row>
    <row r="129" spans="1:25" hidden="1">
      <c r="A129" s="48"/>
      <c r="B129" s="43"/>
      <c r="C129" s="49"/>
      <c r="D129" s="77"/>
      <c r="E129" s="50">
        <v>611200</v>
      </c>
      <c r="F129" s="51" t="s">
        <v>72</v>
      </c>
      <c r="G129" s="99">
        <v>0</v>
      </c>
      <c r="H129" s="100">
        <v>0</v>
      </c>
      <c r="I129" s="98">
        <f t="shared" si="291"/>
        <v>0</v>
      </c>
      <c r="J129" s="99"/>
      <c r="K129" s="100"/>
      <c r="L129" s="98">
        <f t="shared" si="292"/>
        <v>0</v>
      </c>
      <c r="M129" s="52"/>
      <c r="N129" s="53"/>
      <c r="O129" s="98">
        <f t="shared" si="293"/>
        <v>0</v>
      </c>
      <c r="P129" s="52"/>
      <c r="Q129" s="53"/>
      <c r="R129" s="98">
        <f t="shared" si="294"/>
        <v>0</v>
      </c>
      <c r="S129" s="52"/>
      <c r="T129" s="53"/>
      <c r="U129" s="98">
        <f t="shared" si="295"/>
        <v>0</v>
      </c>
      <c r="V129" s="99">
        <f t="shared" si="289"/>
        <v>0</v>
      </c>
      <c r="W129" s="100">
        <f t="shared" si="290"/>
        <v>0</v>
      </c>
      <c r="X129" s="101">
        <f t="shared" si="296"/>
        <v>0</v>
      </c>
      <c r="Y129" s="116" t="str">
        <f t="shared" si="297"/>
        <v/>
      </c>
    </row>
    <row r="130" spans="1:25" hidden="1">
      <c r="A130" s="40"/>
      <c r="B130" s="41"/>
      <c r="C130" s="42"/>
      <c r="D130" s="77"/>
      <c r="E130" s="44">
        <v>612000</v>
      </c>
      <c r="F130" s="45" t="s">
        <v>73</v>
      </c>
      <c r="G130" s="94">
        <f>G131</f>
        <v>4660</v>
      </c>
      <c r="H130" s="95">
        <f t="shared" ref="H130" si="298">H131</f>
        <v>0</v>
      </c>
      <c r="I130" s="96">
        <f t="shared" ref="I130" si="299">I131</f>
        <v>4660</v>
      </c>
      <c r="J130" s="94">
        <f t="shared" ref="J130" si="300">J131</f>
        <v>0</v>
      </c>
      <c r="K130" s="95">
        <f t="shared" ref="K130" si="301">K131</f>
        <v>0</v>
      </c>
      <c r="L130" s="96">
        <f t="shared" ref="L130" si="302">L131</f>
        <v>0</v>
      </c>
      <c r="M130" s="94">
        <f t="shared" ref="M130" si="303">M131</f>
        <v>0</v>
      </c>
      <c r="N130" s="95">
        <f t="shared" ref="N130" si="304">N131</f>
        <v>0</v>
      </c>
      <c r="O130" s="96">
        <f t="shared" ref="O130" si="305">O131</f>
        <v>0</v>
      </c>
      <c r="P130" s="94">
        <f t="shared" ref="P130" si="306">P131</f>
        <v>0</v>
      </c>
      <c r="Q130" s="95">
        <f t="shared" ref="Q130" si="307">Q131</f>
        <v>0</v>
      </c>
      <c r="R130" s="96">
        <f t="shared" ref="R130" si="308">R131</f>
        <v>0</v>
      </c>
      <c r="S130" s="94">
        <f t="shared" ref="S130" si="309">S131</f>
        <v>0</v>
      </c>
      <c r="T130" s="95">
        <f t="shared" ref="T130" si="310">T131</f>
        <v>0</v>
      </c>
      <c r="U130" s="96">
        <f t="shared" ref="U130" si="311">U131</f>
        <v>0</v>
      </c>
      <c r="V130" s="94">
        <f t="shared" ref="V130" si="312">V131</f>
        <v>0</v>
      </c>
      <c r="W130" s="95">
        <f t="shared" ref="W130" si="313">W131</f>
        <v>0</v>
      </c>
      <c r="X130" s="97">
        <f t="shared" ref="X130" si="314">X131</f>
        <v>0</v>
      </c>
      <c r="Y130" s="116" t="str">
        <f t="shared" si="297"/>
        <v/>
      </c>
    </row>
    <row r="131" spans="1:25" hidden="1">
      <c r="A131" s="48"/>
      <c r="B131" s="43"/>
      <c r="C131" s="49"/>
      <c r="D131" s="77"/>
      <c r="E131" s="50">
        <v>612100</v>
      </c>
      <c r="F131" s="51" t="s">
        <v>73</v>
      </c>
      <c r="G131" s="99">
        <v>4660</v>
      </c>
      <c r="H131" s="100">
        <v>0</v>
      </c>
      <c r="I131" s="98">
        <f>SUM(G131:H131)</f>
        <v>4660</v>
      </c>
      <c r="J131" s="99"/>
      <c r="K131" s="100"/>
      <c r="L131" s="98">
        <f>SUM(J131:K131)</f>
        <v>0</v>
      </c>
      <c r="M131" s="52"/>
      <c r="N131" s="53"/>
      <c r="O131" s="98">
        <f>SUM(M131:N131)</f>
        <v>0</v>
      </c>
      <c r="P131" s="52"/>
      <c r="Q131" s="53"/>
      <c r="R131" s="98">
        <f>SUM(P131:Q131)</f>
        <v>0</v>
      </c>
      <c r="S131" s="52"/>
      <c r="T131" s="53"/>
      <c r="U131" s="98">
        <f>SUM(S131:T131)</f>
        <v>0</v>
      </c>
      <c r="V131" s="99">
        <f>S131+P131+M131+J131</f>
        <v>0</v>
      </c>
      <c r="W131" s="100">
        <f>T131+Q131+N131+K131</f>
        <v>0</v>
      </c>
      <c r="X131" s="101">
        <f>SUM(V131:W131)</f>
        <v>0</v>
      </c>
      <c r="Y131" s="116" t="str">
        <f t="shared" si="297"/>
        <v/>
      </c>
    </row>
    <row r="132" spans="1:25" hidden="1">
      <c r="A132" s="40"/>
      <c r="B132" s="41"/>
      <c r="C132" s="42"/>
      <c r="D132" s="77"/>
      <c r="E132" s="44">
        <v>613000</v>
      </c>
      <c r="F132" s="45" t="s">
        <v>74</v>
      </c>
      <c r="G132" s="94">
        <f>SUM(G133:G142)</f>
        <v>8300</v>
      </c>
      <c r="H132" s="95">
        <f t="shared" ref="H132" si="315">SUM(H133:H142)</f>
        <v>0</v>
      </c>
      <c r="I132" s="96">
        <f t="shared" ref="I132" si="316">SUM(I133:I142)</f>
        <v>8300</v>
      </c>
      <c r="J132" s="94">
        <f t="shared" ref="J132" si="317">SUM(J133:J142)</f>
        <v>0</v>
      </c>
      <c r="K132" s="95">
        <f t="shared" ref="K132" si="318">SUM(K133:K142)</f>
        <v>0</v>
      </c>
      <c r="L132" s="96">
        <f t="shared" ref="L132" si="319">SUM(L133:L142)</f>
        <v>0</v>
      </c>
      <c r="M132" s="94">
        <f t="shared" ref="M132" si="320">SUM(M133:M142)</f>
        <v>0</v>
      </c>
      <c r="N132" s="95">
        <f t="shared" ref="N132" si="321">SUM(N133:N142)</f>
        <v>0</v>
      </c>
      <c r="O132" s="96">
        <f t="shared" ref="O132" si="322">SUM(O133:O142)</f>
        <v>0</v>
      </c>
      <c r="P132" s="94">
        <f t="shared" ref="P132" si="323">SUM(P133:P142)</f>
        <v>0</v>
      </c>
      <c r="Q132" s="95">
        <f t="shared" ref="Q132" si="324">SUM(Q133:Q142)</f>
        <v>0</v>
      </c>
      <c r="R132" s="96">
        <f t="shared" ref="R132" si="325">SUM(R133:R142)</f>
        <v>0</v>
      </c>
      <c r="S132" s="94">
        <f t="shared" ref="S132" si="326">SUM(S133:S142)</f>
        <v>0</v>
      </c>
      <c r="T132" s="95">
        <f t="shared" ref="T132" si="327">SUM(T133:T142)</f>
        <v>0</v>
      </c>
      <c r="U132" s="96">
        <f t="shared" ref="U132" si="328">SUM(U133:U142)</f>
        <v>0</v>
      </c>
      <c r="V132" s="94">
        <f t="shared" ref="V132" si="329">SUM(V133:V142)</f>
        <v>0</v>
      </c>
      <c r="W132" s="95">
        <f t="shared" ref="W132" si="330">SUM(W133:W142)</f>
        <v>0</v>
      </c>
      <c r="X132" s="97">
        <f t="shared" ref="X132" si="331">SUM(X133:X142)</f>
        <v>0</v>
      </c>
      <c r="Y132" s="116" t="str">
        <f t="shared" si="297"/>
        <v/>
      </c>
    </row>
    <row r="133" spans="1:25" hidden="1">
      <c r="A133" s="48"/>
      <c r="B133" s="43"/>
      <c r="C133" s="49"/>
      <c r="D133" s="77"/>
      <c r="E133" s="50">
        <v>613100</v>
      </c>
      <c r="F133" s="54" t="s">
        <v>75</v>
      </c>
      <c r="G133" s="99">
        <v>300</v>
      </c>
      <c r="H133" s="100">
        <v>0</v>
      </c>
      <c r="I133" s="98">
        <f t="shared" ref="I133:I142" si="332">SUM(G133:H133)</f>
        <v>300</v>
      </c>
      <c r="J133" s="99"/>
      <c r="K133" s="100"/>
      <c r="L133" s="98">
        <f t="shared" ref="L133:L142" si="333">SUM(J133:K133)</f>
        <v>0</v>
      </c>
      <c r="M133" s="52"/>
      <c r="N133" s="53"/>
      <c r="O133" s="98">
        <f t="shared" ref="O133:O142" si="334">SUM(M133:N133)</f>
        <v>0</v>
      </c>
      <c r="P133" s="52"/>
      <c r="Q133" s="53"/>
      <c r="R133" s="98">
        <f t="shared" ref="R133:R142" si="335">SUM(P133:Q133)</f>
        <v>0</v>
      </c>
      <c r="S133" s="52"/>
      <c r="T133" s="53"/>
      <c r="U133" s="98">
        <f t="shared" ref="U133:U142" si="336">SUM(S133:T133)</f>
        <v>0</v>
      </c>
      <c r="V133" s="99">
        <f t="shared" ref="V133:V142" si="337">S133+P133+M133+J133</f>
        <v>0</v>
      </c>
      <c r="W133" s="100">
        <f t="shared" ref="W133:W142" si="338">T133+Q133+N133+K133</f>
        <v>0</v>
      </c>
      <c r="X133" s="101">
        <f t="shared" ref="X133:X142" si="339">SUM(V133:W133)</f>
        <v>0</v>
      </c>
      <c r="Y133" s="116" t="str">
        <f t="shared" si="297"/>
        <v/>
      </c>
    </row>
    <row r="134" spans="1:25" hidden="1">
      <c r="A134" s="48"/>
      <c r="B134" s="43"/>
      <c r="C134" s="49"/>
      <c r="D134" s="77"/>
      <c r="E134" s="50">
        <v>613200</v>
      </c>
      <c r="F134" s="54" t="s">
        <v>76</v>
      </c>
      <c r="G134" s="99">
        <v>0</v>
      </c>
      <c r="H134" s="100">
        <v>0</v>
      </c>
      <c r="I134" s="98">
        <f t="shared" si="332"/>
        <v>0</v>
      </c>
      <c r="J134" s="99"/>
      <c r="K134" s="100"/>
      <c r="L134" s="98">
        <f t="shared" si="333"/>
        <v>0</v>
      </c>
      <c r="M134" s="52"/>
      <c r="N134" s="53"/>
      <c r="O134" s="98">
        <f t="shared" si="334"/>
        <v>0</v>
      </c>
      <c r="P134" s="52"/>
      <c r="Q134" s="53"/>
      <c r="R134" s="98">
        <f t="shared" si="335"/>
        <v>0</v>
      </c>
      <c r="S134" s="52"/>
      <c r="T134" s="53"/>
      <c r="U134" s="98">
        <f t="shared" si="336"/>
        <v>0</v>
      </c>
      <c r="V134" s="99">
        <f t="shared" si="337"/>
        <v>0</v>
      </c>
      <c r="W134" s="100">
        <f t="shared" si="338"/>
        <v>0</v>
      </c>
      <c r="X134" s="101">
        <f t="shared" si="339"/>
        <v>0</v>
      </c>
      <c r="Y134" s="116" t="str">
        <f t="shared" si="297"/>
        <v/>
      </c>
    </row>
    <row r="135" spans="1:25" hidden="1">
      <c r="A135" s="48"/>
      <c r="B135" s="43"/>
      <c r="C135" s="49"/>
      <c r="D135" s="77"/>
      <c r="E135" s="50">
        <v>613300</v>
      </c>
      <c r="F135" s="54" t="s">
        <v>77</v>
      </c>
      <c r="G135" s="99">
        <v>0</v>
      </c>
      <c r="H135" s="100">
        <v>0</v>
      </c>
      <c r="I135" s="98">
        <f t="shared" si="332"/>
        <v>0</v>
      </c>
      <c r="J135" s="99"/>
      <c r="K135" s="100"/>
      <c r="L135" s="98">
        <f t="shared" si="333"/>
        <v>0</v>
      </c>
      <c r="M135" s="52"/>
      <c r="N135" s="53"/>
      <c r="O135" s="98">
        <f t="shared" si="334"/>
        <v>0</v>
      </c>
      <c r="P135" s="52"/>
      <c r="Q135" s="53"/>
      <c r="R135" s="98">
        <f t="shared" si="335"/>
        <v>0</v>
      </c>
      <c r="S135" s="52"/>
      <c r="T135" s="53"/>
      <c r="U135" s="98">
        <f t="shared" si="336"/>
        <v>0</v>
      </c>
      <c r="V135" s="99">
        <f t="shared" si="337"/>
        <v>0</v>
      </c>
      <c r="W135" s="100">
        <f t="shared" si="338"/>
        <v>0</v>
      </c>
      <c r="X135" s="101">
        <f t="shared" si="339"/>
        <v>0</v>
      </c>
      <c r="Y135" s="116" t="str">
        <f t="shared" si="297"/>
        <v/>
      </c>
    </row>
    <row r="136" spans="1:25" hidden="1">
      <c r="A136" s="48"/>
      <c r="B136" s="43"/>
      <c r="C136" s="49"/>
      <c r="D136" s="77"/>
      <c r="E136" s="50">
        <v>613400</v>
      </c>
      <c r="F136" s="54" t="s">
        <v>78</v>
      </c>
      <c r="G136" s="99">
        <v>0</v>
      </c>
      <c r="H136" s="100">
        <v>0</v>
      </c>
      <c r="I136" s="98">
        <f t="shared" si="332"/>
        <v>0</v>
      </c>
      <c r="J136" s="99"/>
      <c r="K136" s="100"/>
      <c r="L136" s="98">
        <f t="shared" si="333"/>
        <v>0</v>
      </c>
      <c r="M136" s="52"/>
      <c r="N136" s="53"/>
      <c r="O136" s="98">
        <f t="shared" si="334"/>
        <v>0</v>
      </c>
      <c r="P136" s="52"/>
      <c r="Q136" s="53"/>
      <c r="R136" s="98">
        <f t="shared" si="335"/>
        <v>0</v>
      </c>
      <c r="S136" s="52"/>
      <c r="T136" s="53"/>
      <c r="U136" s="98">
        <f t="shared" si="336"/>
        <v>0</v>
      </c>
      <c r="V136" s="99">
        <f t="shared" si="337"/>
        <v>0</v>
      </c>
      <c r="W136" s="100">
        <f t="shared" si="338"/>
        <v>0</v>
      </c>
      <c r="X136" s="101">
        <f t="shared" si="339"/>
        <v>0</v>
      </c>
      <c r="Y136" s="116" t="str">
        <f t="shared" si="297"/>
        <v/>
      </c>
    </row>
    <row r="137" spans="1:25" hidden="1">
      <c r="A137" s="48"/>
      <c r="B137" s="43"/>
      <c r="C137" s="49"/>
      <c r="D137" s="77"/>
      <c r="E137" s="50">
        <v>613500</v>
      </c>
      <c r="F137" s="54" t="s">
        <v>79</v>
      </c>
      <c r="G137" s="99">
        <v>0</v>
      </c>
      <c r="H137" s="100">
        <v>0</v>
      </c>
      <c r="I137" s="98">
        <f t="shared" si="332"/>
        <v>0</v>
      </c>
      <c r="J137" s="99"/>
      <c r="K137" s="100"/>
      <c r="L137" s="98">
        <f t="shared" si="333"/>
        <v>0</v>
      </c>
      <c r="M137" s="52"/>
      <c r="N137" s="53"/>
      <c r="O137" s="98">
        <f t="shared" si="334"/>
        <v>0</v>
      </c>
      <c r="P137" s="52"/>
      <c r="Q137" s="53"/>
      <c r="R137" s="98">
        <f t="shared" si="335"/>
        <v>0</v>
      </c>
      <c r="S137" s="52"/>
      <c r="T137" s="53"/>
      <c r="U137" s="98">
        <f t="shared" si="336"/>
        <v>0</v>
      </c>
      <c r="V137" s="99">
        <f t="shared" si="337"/>
        <v>0</v>
      </c>
      <c r="W137" s="100">
        <f t="shared" si="338"/>
        <v>0</v>
      </c>
      <c r="X137" s="101">
        <f t="shared" si="339"/>
        <v>0</v>
      </c>
      <c r="Y137" s="116" t="str">
        <f t="shared" si="297"/>
        <v/>
      </c>
    </row>
    <row r="138" spans="1:25" hidden="1">
      <c r="A138" s="48"/>
      <c r="B138" s="43"/>
      <c r="C138" s="49"/>
      <c r="D138" s="77"/>
      <c r="E138" s="50">
        <v>613600</v>
      </c>
      <c r="F138" s="54" t="s">
        <v>82</v>
      </c>
      <c r="G138" s="99">
        <v>0</v>
      </c>
      <c r="H138" s="100">
        <v>0</v>
      </c>
      <c r="I138" s="98">
        <f t="shared" si="332"/>
        <v>0</v>
      </c>
      <c r="J138" s="99"/>
      <c r="K138" s="100"/>
      <c r="L138" s="98">
        <f t="shared" si="333"/>
        <v>0</v>
      </c>
      <c r="M138" s="52"/>
      <c r="N138" s="53"/>
      <c r="O138" s="98">
        <f t="shared" si="334"/>
        <v>0</v>
      </c>
      <c r="P138" s="52"/>
      <c r="Q138" s="53"/>
      <c r="R138" s="98">
        <f t="shared" si="335"/>
        <v>0</v>
      </c>
      <c r="S138" s="52"/>
      <c r="T138" s="53"/>
      <c r="U138" s="98">
        <f t="shared" si="336"/>
        <v>0</v>
      </c>
      <c r="V138" s="99">
        <f t="shared" si="337"/>
        <v>0</v>
      </c>
      <c r="W138" s="100">
        <f t="shared" si="338"/>
        <v>0</v>
      </c>
      <c r="X138" s="101">
        <f t="shared" si="339"/>
        <v>0</v>
      </c>
      <c r="Y138" s="116" t="str">
        <f t="shared" si="297"/>
        <v/>
      </c>
    </row>
    <row r="139" spans="1:25" hidden="1">
      <c r="A139" s="48"/>
      <c r="B139" s="43"/>
      <c r="C139" s="49"/>
      <c r="D139" s="77"/>
      <c r="E139" s="50">
        <v>613700</v>
      </c>
      <c r="F139" s="54" t="s">
        <v>80</v>
      </c>
      <c r="G139" s="99">
        <v>0</v>
      </c>
      <c r="H139" s="100">
        <v>0</v>
      </c>
      <c r="I139" s="98">
        <f t="shared" si="332"/>
        <v>0</v>
      </c>
      <c r="J139" s="99"/>
      <c r="K139" s="100"/>
      <c r="L139" s="98">
        <f t="shared" si="333"/>
        <v>0</v>
      </c>
      <c r="M139" s="52"/>
      <c r="N139" s="53"/>
      <c r="O139" s="98">
        <f t="shared" si="334"/>
        <v>0</v>
      </c>
      <c r="P139" s="52"/>
      <c r="Q139" s="53"/>
      <c r="R139" s="98">
        <f t="shared" si="335"/>
        <v>0</v>
      </c>
      <c r="S139" s="52"/>
      <c r="T139" s="53"/>
      <c r="U139" s="98">
        <f t="shared" si="336"/>
        <v>0</v>
      </c>
      <c r="V139" s="99">
        <f t="shared" si="337"/>
        <v>0</v>
      </c>
      <c r="W139" s="100">
        <f t="shared" si="338"/>
        <v>0</v>
      </c>
      <c r="X139" s="101">
        <f t="shared" si="339"/>
        <v>0</v>
      </c>
      <c r="Y139" s="116" t="str">
        <f t="shared" si="297"/>
        <v/>
      </c>
    </row>
    <row r="140" spans="1:25" hidden="1">
      <c r="A140" s="48"/>
      <c r="B140" s="43"/>
      <c r="C140" s="49"/>
      <c r="D140" s="77"/>
      <c r="E140" s="50">
        <v>613800</v>
      </c>
      <c r="F140" s="54" t="s">
        <v>83</v>
      </c>
      <c r="G140" s="99">
        <v>0</v>
      </c>
      <c r="H140" s="100">
        <v>0</v>
      </c>
      <c r="I140" s="98">
        <f t="shared" si="332"/>
        <v>0</v>
      </c>
      <c r="J140" s="99"/>
      <c r="K140" s="100"/>
      <c r="L140" s="98">
        <f t="shared" si="333"/>
        <v>0</v>
      </c>
      <c r="M140" s="52"/>
      <c r="N140" s="53"/>
      <c r="O140" s="98">
        <f t="shared" si="334"/>
        <v>0</v>
      </c>
      <c r="P140" s="52"/>
      <c r="Q140" s="53"/>
      <c r="R140" s="98">
        <f t="shared" si="335"/>
        <v>0</v>
      </c>
      <c r="S140" s="52"/>
      <c r="T140" s="53"/>
      <c r="U140" s="98">
        <f t="shared" si="336"/>
        <v>0</v>
      </c>
      <c r="V140" s="99">
        <f t="shared" si="337"/>
        <v>0</v>
      </c>
      <c r="W140" s="100">
        <f t="shared" si="338"/>
        <v>0</v>
      </c>
      <c r="X140" s="101">
        <f t="shared" si="339"/>
        <v>0</v>
      </c>
      <c r="Y140" s="116" t="str">
        <f t="shared" si="297"/>
        <v/>
      </c>
    </row>
    <row r="141" spans="1:25" hidden="1">
      <c r="A141" s="48"/>
      <c r="B141" s="43"/>
      <c r="C141" s="49"/>
      <c r="D141" s="77"/>
      <c r="E141" s="50">
        <v>613900</v>
      </c>
      <c r="F141" s="54" t="s">
        <v>81</v>
      </c>
      <c r="G141" s="99">
        <v>8000</v>
      </c>
      <c r="H141" s="100">
        <v>0</v>
      </c>
      <c r="I141" s="98">
        <f t="shared" si="332"/>
        <v>8000</v>
      </c>
      <c r="J141" s="99"/>
      <c r="K141" s="100"/>
      <c r="L141" s="98">
        <f t="shared" si="333"/>
        <v>0</v>
      </c>
      <c r="M141" s="52"/>
      <c r="N141" s="53"/>
      <c r="O141" s="98">
        <f t="shared" si="334"/>
        <v>0</v>
      </c>
      <c r="P141" s="52"/>
      <c r="Q141" s="53"/>
      <c r="R141" s="98">
        <f t="shared" si="335"/>
        <v>0</v>
      </c>
      <c r="S141" s="52"/>
      <c r="T141" s="53"/>
      <c r="U141" s="98">
        <f t="shared" si="336"/>
        <v>0</v>
      </c>
      <c r="V141" s="99">
        <f t="shared" si="337"/>
        <v>0</v>
      </c>
      <c r="W141" s="100">
        <f t="shared" si="338"/>
        <v>0</v>
      </c>
      <c r="X141" s="101">
        <f t="shared" si="339"/>
        <v>0</v>
      </c>
      <c r="Y141" s="116" t="str">
        <f t="shared" si="297"/>
        <v/>
      </c>
    </row>
    <row r="142" spans="1:25" hidden="1">
      <c r="A142" s="48"/>
      <c r="B142" s="43"/>
      <c r="C142" s="49"/>
      <c r="D142" s="77"/>
      <c r="E142" s="50">
        <v>613900</v>
      </c>
      <c r="F142" s="54" t="s">
        <v>84</v>
      </c>
      <c r="G142" s="99">
        <v>0</v>
      </c>
      <c r="H142" s="100">
        <v>0</v>
      </c>
      <c r="I142" s="98">
        <f t="shared" si="332"/>
        <v>0</v>
      </c>
      <c r="J142" s="99"/>
      <c r="K142" s="100"/>
      <c r="L142" s="98">
        <f t="shared" si="333"/>
        <v>0</v>
      </c>
      <c r="M142" s="52"/>
      <c r="N142" s="53"/>
      <c r="O142" s="98">
        <f t="shared" si="334"/>
        <v>0</v>
      </c>
      <c r="P142" s="52"/>
      <c r="Q142" s="53"/>
      <c r="R142" s="98">
        <f t="shared" si="335"/>
        <v>0</v>
      </c>
      <c r="S142" s="52"/>
      <c r="T142" s="53"/>
      <c r="U142" s="98">
        <f t="shared" si="336"/>
        <v>0</v>
      </c>
      <c r="V142" s="99">
        <f t="shared" si="337"/>
        <v>0</v>
      </c>
      <c r="W142" s="100">
        <f t="shared" si="338"/>
        <v>0</v>
      </c>
      <c r="X142" s="101">
        <f t="shared" si="339"/>
        <v>0</v>
      </c>
      <c r="Y142" s="116" t="str">
        <f t="shared" si="297"/>
        <v/>
      </c>
    </row>
    <row r="143" spans="1:25" hidden="1">
      <c r="A143" s="40"/>
      <c r="B143" s="41"/>
      <c r="C143" s="42"/>
      <c r="D143" s="77"/>
      <c r="E143" s="44">
        <v>821000</v>
      </c>
      <c r="F143" s="45" t="s">
        <v>85</v>
      </c>
      <c r="G143" s="94">
        <f>SUM(G144:G145)</f>
        <v>1500</v>
      </c>
      <c r="H143" s="95">
        <f t="shared" ref="H143" si="340">SUM(H144:H145)</f>
        <v>0</v>
      </c>
      <c r="I143" s="96">
        <f t="shared" ref="I143" si="341">SUM(I144:I145)</f>
        <v>1500</v>
      </c>
      <c r="J143" s="94">
        <f t="shared" ref="J143" si="342">SUM(J144:J145)</f>
        <v>0</v>
      </c>
      <c r="K143" s="95">
        <f t="shared" ref="K143" si="343">SUM(K144:K145)</f>
        <v>0</v>
      </c>
      <c r="L143" s="96">
        <f t="shared" ref="L143" si="344">SUM(L144:L145)</f>
        <v>0</v>
      </c>
      <c r="M143" s="94">
        <f t="shared" ref="M143" si="345">SUM(M144:M145)</f>
        <v>0</v>
      </c>
      <c r="N143" s="95">
        <f t="shared" ref="N143" si="346">SUM(N144:N145)</f>
        <v>0</v>
      </c>
      <c r="O143" s="96">
        <f t="shared" ref="O143" si="347">SUM(O144:O145)</f>
        <v>0</v>
      </c>
      <c r="P143" s="94">
        <f t="shared" ref="P143" si="348">SUM(P144:P145)</f>
        <v>0</v>
      </c>
      <c r="Q143" s="95">
        <f t="shared" ref="Q143" si="349">SUM(Q144:Q145)</f>
        <v>0</v>
      </c>
      <c r="R143" s="96">
        <f t="shared" ref="R143" si="350">SUM(R144:R145)</f>
        <v>0</v>
      </c>
      <c r="S143" s="94">
        <f t="shared" ref="S143" si="351">SUM(S144:S145)</f>
        <v>0</v>
      </c>
      <c r="T143" s="95">
        <f t="shared" ref="T143" si="352">SUM(T144:T145)</f>
        <v>0</v>
      </c>
      <c r="U143" s="96">
        <f t="shared" ref="U143" si="353">SUM(U144:U145)</f>
        <v>0</v>
      </c>
      <c r="V143" s="94">
        <f t="shared" ref="V143" si="354">SUM(V144:V145)</f>
        <v>0</v>
      </c>
      <c r="W143" s="95">
        <f t="shared" ref="W143" si="355">SUM(W144:W145)</f>
        <v>0</v>
      </c>
      <c r="X143" s="97">
        <f t="shared" ref="X143" si="356">SUM(X144:X145)</f>
        <v>0</v>
      </c>
      <c r="Y143" s="116" t="str">
        <f t="shared" si="297"/>
        <v/>
      </c>
    </row>
    <row r="144" spans="1:25" hidden="1">
      <c r="A144" s="48"/>
      <c r="B144" s="43"/>
      <c r="C144" s="49"/>
      <c r="D144" s="77"/>
      <c r="E144" s="50">
        <v>821200</v>
      </c>
      <c r="F144" s="51" t="s">
        <v>86</v>
      </c>
      <c r="G144" s="99">
        <v>0</v>
      </c>
      <c r="H144" s="100">
        <v>0</v>
      </c>
      <c r="I144" s="98">
        <f>SUM(G144:H144)</f>
        <v>0</v>
      </c>
      <c r="J144" s="99"/>
      <c r="K144" s="100"/>
      <c r="L144" s="98">
        <f>SUM(J144:K144)</f>
        <v>0</v>
      </c>
      <c r="M144" s="52"/>
      <c r="N144" s="53"/>
      <c r="O144" s="98">
        <f>SUM(M144:N144)</f>
        <v>0</v>
      </c>
      <c r="P144" s="52"/>
      <c r="Q144" s="53"/>
      <c r="R144" s="98">
        <f>SUM(P144:Q144)</f>
        <v>0</v>
      </c>
      <c r="S144" s="52"/>
      <c r="T144" s="53"/>
      <c r="U144" s="98">
        <f>SUM(S144:T144)</f>
        <v>0</v>
      </c>
      <c r="V144" s="99">
        <f t="shared" ref="V144:V145" si="357">S144+P144+M144+J144</f>
        <v>0</v>
      </c>
      <c r="W144" s="100">
        <f t="shared" ref="W144:W145" si="358">T144+Q144+N144+K144</f>
        <v>0</v>
      </c>
      <c r="X144" s="101">
        <f>SUM(V144:W144)</f>
        <v>0</v>
      </c>
      <c r="Y144" s="116" t="str">
        <f t="shared" si="297"/>
        <v/>
      </c>
    </row>
    <row r="145" spans="1:25" ht="12.75" hidden="1" thickBot="1">
      <c r="A145" s="55"/>
      <c r="B145" s="56"/>
      <c r="C145" s="57"/>
      <c r="D145" s="56"/>
      <c r="E145" s="58">
        <v>821300</v>
      </c>
      <c r="F145" s="59" t="s">
        <v>87</v>
      </c>
      <c r="G145" s="103">
        <v>1500</v>
      </c>
      <c r="H145" s="104">
        <v>0</v>
      </c>
      <c r="I145" s="102">
        <f>SUM(G145:H145)</f>
        <v>1500</v>
      </c>
      <c r="J145" s="103"/>
      <c r="K145" s="104"/>
      <c r="L145" s="102">
        <f>SUM(J145:K145)</f>
        <v>0</v>
      </c>
      <c r="M145" s="60"/>
      <c r="N145" s="61"/>
      <c r="O145" s="102">
        <f>SUM(M145:N145)</f>
        <v>0</v>
      </c>
      <c r="P145" s="60"/>
      <c r="Q145" s="61"/>
      <c r="R145" s="102">
        <f>SUM(P145:Q145)</f>
        <v>0</v>
      </c>
      <c r="S145" s="60"/>
      <c r="T145" s="61"/>
      <c r="U145" s="102">
        <f>SUM(S145:T145)</f>
        <v>0</v>
      </c>
      <c r="V145" s="103">
        <f t="shared" si="357"/>
        <v>0</v>
      </c>
      <c r="W145" s="104">
        <f t="shared" si="358"/>
        <v>0</v>
      </c>
      <c r="X145" s="105">
        <f>SUM(V145:W145)</f>
        <v>0</v>
      </c>
      <c r="Y145" s="116" t="str">
        <f t="shared" si="297"/>
        <v/>
      </c>
    </row>
    <row r="146" spans="1:25" ht="12.75" hidden="1" thickBot="1">
      <c r="A146" s="62"/>
      <c r="B146" s="63"/>
      <c r="C146" s="64"/>
      <c r="D146" s="78"/>
      <c r="E146" s="63"/>
      <c r="F146" s="66" t="s">
        <v>108</v>
      </c>
      <c r="G146" s="106">
        <f>G126+G130+G132+G143</f>
        <v>62070</v>
      </c>
      <c r="H146" s="107">
        <f t="shared" ref="H146:X146" si="359">H126+H130+H132+H143</f>
        <v>0</v>
      </c>
      <c r="I146" s="108">
        <f t="shared" si="359"/>
        <v>62070</v>
      </c>
      <c r="J146" s="106">
        <f t="shared" si="359"/>
        <v>0</v>
      </c>
      <c r="K146" s="107">
        <f t="shared" si="359"/>
        <v>0</v>
      </c>
      <c r="L146" s="108">
        <f t="shared" si="359"/>
        <v>0</v>
      </c>
      <c r="M146" s="106">
        <f t="shared" si="359"/>
        <v>0</v>
      </c>
      <c r="N146" s="107">
        <f t="shared" si="359"/>
        <v>0</v>
      </c>
      <c r="O146" s="108">
        <f t="shared" si="359"/>
        <v>0</v>
      </c>
      <c r="P146" s="106">
        <f t="shared" si="359"/>
        <v>0</v>
      </c>
      <c r="Q146" s="107">
        <f t="shared" si="359"/>
        <v>0</v>
      </c>
      <c r="R146" s="108">
        <f t="shared" si="359"/>
        <v>0</v>
      </c>
      <c r="S146" s="106">
        <f t="shared" si="359"/>
        <v>0</v>
      </c>
      <c r="T146" s="107">
        <f t="shared" si="359"/>
        <v>0</v>
      </c>
      <c r="U146" s="108">
        <f t="shared" si="359"/>
        <v>0</v>
      </c>
      <c r="V146" s="106">
        <f t="shared" si="359"/>
        <v>0</v>
      </c>
      <c r="W146" s="107">
        <f t="shared" si="359"/>
        <v>0</v>
      </c>
      <c r="X146" s="109">
        <f t="shared" si="359"/>
        <v>0</v>
      </c>
      <c r="Y146" s="116" t="str">
        <f t="shared" si="297"/>
        <v/>
      </c>
    </row>
    <row r="147" spans="1:25" hidden="1">
      <c r="A147" s="79"/>
      <c r="D147" s="80"/>
      <c r="G147" s="179"/>
      <c r="H147" s="179"/>
      <c r="I147" s="179"/>
      <c r="J147" s="179"/>
      <c r="K147" s="179"/>
      <c r="L147" s="179"/>
      <c r="Y147" s="116" t="str">
        <f t="shared" si="297"/>
        <v/>
      </c>
    </row>
    <row r="148" spans="1:25" hidden="1">
      <c r="A148" s="68" t="s">
        <v>91</v>
      </c>
      <c r="B148" s="69" t="s">
        <v>67</v>
      </c>
      <c r="C148" s="70" t="s">
        <v>109</v>
      </c>
      <c r="D148" s="76"/>
      <c r="E148" s="43"/>
      <c r="F148" s="45" t="s">
        <v>12</v>
      </c>
      <c r="G148" s="180"/>
      <c r="H148" s="181"/>
      <c r="I148" s="182"/>
      <c r="J148" s="180"/>
      <c r="K148" s="181"/>
      <c r="L148" s="182"/>
      <c r="M148" s="48"/>
      <c r="N148" s="43"/>
      <c r="O148" s="49"/>
      <c r="P148" s="48"/>
      <c r="Q148" s="43"/>
      <c r="R148" s="49"/>
      <c r="S148" s="48"/>
      <c r="T148" s="43"/>
      <c r="U148" s="49"/>
      <c r="V148" s="48"/>
      <c r="W148" s="43"/>
      <c r="X148" s="74"/>
      <c r="Y148" s="116" t="str">
        <f t="shared" si="297"/>
        <v/>
      </c>
    </row>
    <row r="149" spans="1:25" hidden="1">
      <c r="A149" s="40"/>
      <c r="B149" s="41"/>
      <c r="C149" s="42"/>
      <c r="D149" s="77"/>
      <c r="E149" s="44">
        <v>611000</v>
      </c>
      <c r="F149" s="45" t="s">
        <v>69</v>
      </c>
      <c r="G149" s="94">
        <f>SUM(G150:G152)</f>
        <v>75970</v>
      </c>
      <c r="H149" s="95">
        <f t="shared" ref="H149" si="360">SUM(H150:H152)</f>
        <v>0</v>
      </c>
      <c r="I149" s="96">
        <f t="shared" ref="I149" si="361">SUM(I150:I152)</f>
        <v>75970</v>
      </c>
      <c r="J149" s="94">
        <f t="shared" ref="J149" si="362">SUM(J150:J152)</f>
        <v>0</v>
      </c>
      <c r="K149" s="95">
        <f t="shared" ref="K149" si="363">SUM(K150:K152)</f>
        <v>0</v>
      </c>
      <c r="L149" s="96">
        <f t="shared" ref="L149" si="364">SUM(L150:L152)</f>
        <v>0</v>
      </c>
      <c r="M149" s="94">
        <f t="shared" ref="M149" si="365">SUM(M150:M152)</f>
        <v>0</v>
      </c>
      <c r="N149" s="95">
        <f t="shared" ref="N149" si="366">SUM(N150:N152)</f>
        <v>0</v>
      </c>
      <c r="O149" s="96">
        <f t="shared" ref="O149" si="367">SUM(O150:O152)</f>
        <v>0</v>
      </c>
      <c r="P149" s="94">
        <f t="shared" ref="P149" si="368">SUM(P150:P152)</f>
        <v>0</v>
      </c>
      <c r="Q149" s="95">
        <f t="shared" ref="Q149" si="369">SUM(Q150:Q152)</f>
        <v>0</v>
      </c>
      <c r="R149" s="96">
        <f t="shared" ref="R149" si="370">SUM(R150:R152)</f>
        <v>0</v>
      </c>
      <c r="S149" s="94">
        <f t="shared" ref="S149" si="371">SUM(S150:S152)</f>
        <v>0</v>
      </c>
      <c r="T149" s="95">
        <f t="shared" ref="T149" si="372">SUM(T150:T152)</f>
        <v>0</v>
      </c>
      <c r="U149" s="96">
        <f t="shared" ref="U149" si="373">SUM(U150:U152)</f>
        <v>0</v>
      </c>
      <c r="V149" s="94">
        <f t="shared" ref="V149" si="374">SUM(V150:V152)</f>
        <v>0</v>
      </c>
      <c r="W149" s="95">
        <f t="shared" ref="W149" si="375">SUM(W150:W152)</f>
        <v>0</v>
      </c>
      <c r="X149" s="97">
        <f t="shared" ref="X149" si="376">SUM(X150:X152)</f>
        <v>0</v>
      </c>
      <c r="Y149" s="116" t="str">
        <f t="shared" si="297"/>
        <v/>
      </c>
    </row>
    <row r="150" spans="1:25" hidden="1">
      <c r="A150" s="48"/>
      <c r="B150" s="43"/>
      <c r="C150" s="49"/>
      <c r="D150" s="77"/>
      <c r="E150" s="50">
        <v>611100</v>
      </c>
      <c r="F150" s="51" t="s">
        <v>70</v>
      </c>
      <c r="G150" s="99">
        <v>64730</v>
      </c>
      <c r="H150" s="100">
        <v>0</v>
      </c>
      <c r="I150" s="98">
        <f>SUM(G150:H150)</f>
        <v>64730</v>
      </c>
      <c r="J150" s="99"/>
      <c r="K150" s="100"/>
      <c r="L150" s="98">
        <f>SUM(J150:K150)</f>
        <v>0</v>
      </c>
      <c r="M150" s="52"/>
      <c r="N150" s="53"/>
      <c r="O150" s="98">
        <f>SUM(M150:N150)</f>
        <v>0</v>
      </c>
      <c r="P150" s="52"/>
      <c r="Q150" s="53"/>
      <c r="R150" s="98">
        <f>SUM(P150:Q150)</f>
        <v>0</v>
      </c>
      <c r="S150" s="52"/>
      <c r="T150" s="53"/>
      <c r="U150" s="98">
        <f>SUM(S150:T150)</f>
        <v>0</v>
      </c>
      <c r="V150" s="99">
        <f t="shared" ref="V150:V152" si="377">S150+P150+M150+J150</f>
        <v>0</v>
      </c>
      <c r="W150" s="100">
        <f t="shared" ref="W150:W152" si="378">T150+Q150+N150+K150</f>
        <v>0</v>
      </c>
      <c r="X150" s="101">
        <f>SUM(V150:W150)</f>
        <v>0</v>
      </c>
      <c r="Y150" s="116" t="str">
        <f t="shared" si="297"/>
        <v/>
      </c>
    </row>
    <row r="151" spans="1:25" hidden="1">
      <c r="A151" s="48"/>
      <c r="B151" s="43"/>
      <c r="C151" s="49"/>
      <c r="D151" s="77"/>
      <c r="E151" s="50">
        <v>611200</v>
      </c>
      <c r="F151" s="51" t="s">
        <v>71</v>
      </c>
      <c r="G151" s="99">
        <v>11240</v>
      </c>
      <c r="H151" s="100">
        <v>0</v>
      </c>
      <c r="I151" s="98">
        <f>SUM(G151:H151)</f>
        <v>11240</v>
      </c>
      <c r="J151" s="99"/>
      <c r="K151" s="100"/>
      <c r="L151" s="98">
        <f t="shared" ref="L151:L152" si="379">SUM(J151:K151)</f>
        <v>0</v>
      </c>
      <c r="M151" s="52"/>
      <c r="N151" s="53"/>
      <c r="O151" s="98">
        <f t="shared" ref="O151:O152" si="380">SUM(M151:N151)</f>
        <v>0</v>
      </c>
      <c r="P151" s="52"/>
      <c r="Q151" s="53"/>
      <c r="R151" s="98">
        <f t="shared" ref="R151:R152" si="381">SUM(P151:Q151)</f>
        <v>0</v>
      </c>
      <c r="S151" s="52"/>
      <c r="T151" s="53"/>
      <c r="U151" s="98">
        <f t="shared" ref="U151:U152" si="382">SUM(S151:T151)</f>
        <v>0</v>
      </c>
      <c r="V151" s="99">
        <f t="shared" si="377"/>
        <v>0</v>
      </c>
      <c r="W151" s="100">
        <f t="shared" si="378"/>
        <v>0</v>
      </c>
      <c r="X151" s="101">
        <f t="shared" ref="X151:X152" si="383">SUM(V151:W151)</f>
        <v>0</v>
      </c>
      <c r="Y151" s="116" t="str">
        <f t="shared" si="297"/>
        <v/>
      </c>
    </row>
    <row r="152" spans="1:25" hidden="1">
      <c r="A152" s="48"/>
      <c r="B152" s="43"/>
      <c r="C152" s="49"/>
      <c r="D152" s="77"/>
      <c r="E152" s="50">
        <v>611200</v>
      </c>
      <c r="F152" s="51" t="s">
        <v>72</v>
      </c>
      <c r="G152" s="99">
        <v>0</v>
      </c>
      <c r="H152" s="100">
        <v>0</v>
      </c>
      <c r="I152" s="98">
        <f t="shared" ref="I152" si="384">SUM(G152:H152)</f>
        <v>0</v>
      </c>
      <c r="J152" s="99"/>
      <c r="K152" s="100"/>
      <c r="L152" s="98">
        <f t="shared" si="379"/>
        <v>0</v>
      </c>
      <c r="M152" s="52"/>
      <c r="N152" s="53"/>
      <c r="O152" s="98">
        <f t="shared" si="380"/>
        <v>0</v>
      </c>
      <c r="P152" s="52"/>
      <c r="Q152" s="53"/>
      <c r="R152" s="98">
        <f t="shared" si="381"/>
        <v>0</v>
      </c>
      <c r="S152" s="52"/>
      <c r="T152" s="53"/>
      <c r="U152" s="98">
        <f t="shared" si="382"/>
        <v>0</v>
      </c>
      <c r="V152" s="99">
        <f t="shared" si="377"/>
        <v>0</v>
      </c>
      <c r="W152" s="100">
        <f t="shared" si="378"/>
        <v>0</v>
      </c>
      <c r="X152" s="101">
        <f t="shared" si="383"/>
        <v>0</v>
      </c>
      <c r="Y152" s="116" t="str">
        <f t="shared" si="297"/>
        <v/>
      </c>
    </row>
    <row r="153" spans="1:25" hidden="1">
      <c r="A153" s="40"/>
      <c r="B153" s="41"/>
      <c r="C153" s="42"/>
      <c r="D153" s="77"/>
      <c r="E153" s="44">
        <v>612000</v>
      </c>
      <c r="F153" s="45" t="s">
        <v>73</v>
      </c>
      <c r="G153" s="94">
        <f>G154</f>
        <v>7000</v>
      </c>
      <c r="H153" s="95">
        <f t="shared" ref="H153" si="385">H154</f>
        <v>0</v>
      </c>
      <c r="I153" s="96">
        <f t="shared" ref="I153" si="386">I154</f>
        <v>7000</v>
      </c>
      <c r="J153" s="94">
        <f t="shared" ref="J153" si="387">J154</f>
        <v>0</v>
      </c>
      <c r="K153" s="95">
        <f t="shared" ref="K153" si="388">K154</f>
        <v>0</v>
      </c>
      <c r="L153" s="96">
        <f t="shared" ref="L153" si="389">L154</f>
        <v>0</v>
      </c>
      <c r="M153" s="94">
        <f t="shared" ref="M153" si="390">M154</f>
        <v>0</v>
      </c>
      <c r="N153" s="95">
        <f t="shared" ref="N153" si="391">N154</f>
        <v>0</v>
      </c>
      <c r="O153" s="96">
        <f t="shared" ref="O153" si="392">O154</f>
        <v>0</v>
      </c>
      <c r="P153" s="94">
        <f t="shared" ref="P153" si="393">P154</f>
        <v>0</v>
      </c>
      <c r="Q153" s="95">
        <f t="shared" ref="Q153" si="394">Q154</f>
        <v>0</v>
      </c>
      <c r="R153" s="96">
        <f t="shared" ref="R153" si="395">R154</f>
        <v>0</v>
      </c>
      <c r="S153" s="94">
        <f t="shared" ref="S153" si="396">S154</f>
        <v>0</v>
      </c>
      <c r="T153" s="95">
        <f t="shared" ref="T153" si="397">T154</f>
        <v>0</v>
      </c>
      <c r="U153" s="96">
        <f t="shared" ref="U153" si="398">U154</f>
        <v>0</v>
      </c>
      <c r="V153" s="94">
        <f t="shared" ref="V153" si="399">V154</f>
        <v>0</v>
      </c>
      <c r="W153" s="95">
        <f t="shared" ref="W153" si="400">W154</f>
        <v>0</v>
      </c>
      <c r="X153" s="97">
        <f t="shared" ref="X153" si="401">X154</f>
        <v>0</v>
      </c>
      <c r="Y153" s="116" t="str">
        <f t="shared" si="297"/>
        <v/>
      </c>
    </row>
    <row r="154" spans="1:25" hidden="1">
      <c r="A154" s="48"/>
      <c r="B154" s="43"/>
      <c r="C154" s="49"/>
      <c r="D154" s="77"/>
      <c r="E154" s="50">
        <v>612100</v>
      </c>
      <c r="F154" s="51" t="s">
        <v>73</v>
      </c>
      <c r="G154" s="99">
        <v>7000</v>
      </c>
      <c r="H154" s="100">
        <v>0</v>
      </c>
      <c r="I154" s="98">
        <f>SUM(G154:H154)</f>
        <v>7000</v>
      </c>
      <c r="J154" s="99"/>
      <c r="K154" s="100"/>
      <c r="L154" s="98">
        <f>SUM(J154:K154)</f>
        <v>0</v>
      </c>
      <c r="M154" s="52"/>
      <c r="N154" s="53"/>
      <c r="O154" s="98">
        <f>SUM(M154:N154)</f>
        <v>0</v>
      </c>
      <c r="P154" s="52"/>
      <c r="Q154" s="53"/>
      <c r="R154" s="98">
        <f>SUM(P154:Q154)</f>
        <v>0</v>
      </c>
      <c r="S154" s="52"/>
      <c r="T154" s="53"/>
      <c r="U154" s="98">
        <f>SUM(S154:T154)</f>
        <v>0</v>
      </c>
      <c r="V154" s="99">
        <f>S154+P154+M154+J154</f>
        <v>0</v>
      </c>
      <c r="W154" s="100">
        <f>T154+Q154+N154+K154</f>
        <v>0</v>
      </c>
      <c r="X154" s="101">
        <f>SUM(V154:W154)</f>
        <v>0</v>
      </c>
      <c r="Y154" s="116" t="str">
        <f t="shared" si="297"/>
        <v/>
      </c>
    </row>
    <row r="155" spans="1:25" hidden="1">
      <c r="A155" s="40"/>
      <c r="B155" s="41"/>
      <c r="C155" s="42"/>
      <c r="D155" s="77"/>
      <c r="E155" s="44">
        <v>613000</v>
      </c>
      <c r="F155" s="45" t="s">
        <v>74</v>
      </c>
      <c r="G155" s="94">
        <f>SUM(G156:G165)</f>
        <v>5900</v>
      </c>
      <c r="H155" s="95">
        <f t="shared" ref="H155" si="402">SUM(H156:H165)</f>
        <v>0</v>
      </c>
      <c r="I155" s="96">
        <f t="shared" ref="I155" si="403">SUM(I156:I165)</f>
        <v>5900</v>
      </c>
      <c r="J155" s="94">
        <f t="shared" ref="J155" si="404">SUM(J156:J165)</f>
        <v>0</v>
      </c>
      <c r="K155" s="95">
        <f t="shared" ref="K155" si="405">SUM(K156:K165)</f>
        <v>0</v>
      </c>
      <c r="L155" s="96">
        <f t="shared" ref="L155" si="406">SUM(L156:L165)</f>
        <v>0</v>
      </c>
      <c r="M155" s="94">
        <f t="shared" ref="M155" si="407">SUM(M156:M165)</f>
        <v>0</v>
      </c>
      <c r="N155" s="95">
        <f t="shared" ref="N155" si="408">SUM(N156:N165)</f>
        <v>0</v>
      </c>
      <c r="O155" s="96">
        <f t="shared" ref="O155" si="409">SUM(O156:O165)</f>
        <v>0</v>
      </c>
      <c r="P155" s="94">
        <f t="shared" ref="P155" si="410">SUM(P156:P165)</f>
        <v>0</v>
      </c>
      <c r="Q155" s="95">
        <f t="shared" ref="Q155" si="411">SUM(Q156:Q165)</f>
        <v>0</v>
      </c>
      <c r="R155" s="96">
        <f t="shared" ref="R155" si="412">SUM(R156:R165)</f>
        <v>0</v>
      </c>
      <c r="S155" s="94">
        <f t="shared" ref="S155" si="413">SUM(S156:S165)</f>
        <v>0</v>
      </c>
      <c r="T155" s="95">
        <f t="shared" ref="T155" si="414">SUM(T156:T165)</f>
        <v>0</v>
      </c>
      <c r="U155" s="96">
        <f t="shared" ref="U155" si="415">SUM(U156:U165)</f>
        <v>0</v>
      </c>
      <c r="V155" s="94">
        <f t="shared" ref="V155" si="416">SUM(V156:V165)</f>
        <v>0</v>
      </c>
      <c r="W155" s="95">
        <f t="shared" ref="W155" si="417">SUM(W156:W165)</f>
        <v>0</v>
      </c>
      <c r="X155" s="97">
        <f t="shared" ref="X155" si="418">SUM(X156:X165)</f>
        <v>0</v>
      </c>
      <c r="Y155" s="116" t="str">
        <f t="shared" si="297"/>
        <v/>
      </c>
    </row>
    <row r="156" spans="1:25" hidden="1">
      <c r="A156" s="48"/>
      <c r="B156" s="43"/>
      <c r="C156" s="49"/>
      <c r="D156" s="77"/>
      <c r="E156" s="50">
        <v>613100</v>
      </c>
      <c r="F156" s="54" t="s">
        <v>75</v>
      </c>
      <c r="G156" s="99">
        <v>1000</v>
      </c>
      <c r="H156" s="100">
        <v>0</v>
      </c>
      <c r="I156" s="98">
        <f t="shared" ref="I156:I165" si="419">SUM(G156:H156)</f>
        <v>1000</v>
      </c>
      <c r="J156" s="99"/>
      <c r="K156" s="100"/>
      <c r="L156" s="98">
        <f t="shared" ref="L156:L165" si="420">SUM(J156:K156)</f>
        <v>0</v>
      </c>
      <c r="M156" s="52"/>
      <c r="N156" s="53"/>
      <c r="O156" s="98">
        <f t="shared" ref="O156:O165" si="421">SUM(M156:N156)</f>
        <v>0</v>
      </c>
      <c r="P156" s="52"/>
      <c r="Q156" s="53"/>
      <c r="R156" s="98">
        <f t="shared" ref="R156:R165" si="422">SUM(P156:Q156)</f>
        <v>0</v>
      </c>
      <c r="S156" s="52"/>
      <c r="T156" s="53"/>
      <c r="U156" s="98">
        <f t="shared" ref="U156:U165" si="423">SUM(S156:T156)</f>
        <v>0</v>
      </c>
      <c r="V156" s="99">
        <f t="shared" ref="V156:V165" si="424">S156+P156+M156+J156</f>
        <v>0</v>
      </c>
      <c r="W156" s="100">
        <f t="shared" ref="W156:W165" si="425">T156+Q156+N156+K156</f>
        <v>0</v>
      </c>
      <c r="X156" s="101">
        <f t="shared" ref="X156:X165" si="426">SUM(V156:W156)</f>
        <v>0</v>
      </c>
      <c r="Y156" s="116" t="str">
        <f t="shared" si="297"/>
        <v/>
      </c>
    </row>
    <row r="157" spans="1:25" hidden="1">
      <c r="A157" s="48"/>
      <c r="B157" s="43"/>
      <c r="C157" s="49"/>
      <c r="D157" s="77"/>
      <c r="E157" s="50">
        <v>613200</v>
      </c>
      <c r="F157" s="54" t="s">
        <v>76</v>
      </c>
      <c r="G157" s="99">
        <v>0</v>
      </c>
      <c r="H157" s="100">
        <v>0</v>
      </c>
      <c r="I157" s="98">
        <f t="shared" si="419"/>
        <v>0</v>
      </c>
      <c r="J157" s="99"/>
      <c r="K157" s="100"/>
      <c r="L157" s="98">
        <f t="shared" si="420"/>
        <v>0</v>
      </c>
      <c r="M157" s="52"/>
      <c r="N157" s="53"/>
      <c r="O157" s="98">
        <f t="shared" si="421"/>
        <v>0</v>
      </c>
      <c r="P157" s="52"/>
      <c r="Q157" s="53"/>
      <c r="R157" s="98">
        <f t="shared" si="422"/>
        <v>0</v>
      </c>
      <c r="S157" s="52"/>
      <c r="T157" s="53"/>
      <c r="U157" s="98">
        <f t="shared" si="423"/>
        <v>0</v>
      </c>
      <c r="V157" s="99">
        <f t="shared" si="424"/>
        <v>0</v>
      </c>
      <c r="W157" s="100">
        <f t="shared" si="425"/>
        <v>0</v>
      </c>
      <c r="X157" s="101">
        <f t="shared" si="426"/>
        <v>0</v>
      </c>
      <c r="Y157" s="116" t="str">
        <f t="shared" si="297"/>
        <v/>
      </c>
    </row>
    <row r="158" spans="1:25" hidden="1">
      <c r="A158" s="48"/>
      <c r="B158" s="43"/>
      <c r="C158" s="49"/>
      <c r="D158" s="77"/>
      <c r="E158" s="50">
        <v>613300</v>
      </c>
      <c r="F158" s="54" t="s">
        <v>77</v>
      </c>
      <c r="G158" s="99">
        <v>2500</v>
      </c>
      <c r="H158" s="100">
        <v>0</v>
      </c>
      <c r="I158" s="98">
        <f t="shared" si="419"/>
        <v>2500</v>
      </c>
      <c r="J158" s="99"/>
      <c r="K158" s="100"/>
      <c r="L158" s="98">
        <f t="shared" si="420"/>
        <v>0</v>
      </c>
      <c r="M158" s="52"/>
      <c r="N158" s="53"/>
      <c r="O158" s="98">
        <f t="shared" si="421"/>
        <v>0</v>
      </c>
      <c r="P158" s="52"/>
      <c r="Q158" s="53"/>
      <c r="R158" s="98">
        <f t="shared" si="422"/>
        <v>0</v>
      </c>
      <c r="S158" s="52"/>
      <c r="T158" s="53"/>
      <c r="U158" s="98">
        <f t="shared" si="423"/>
        <v>0</v>
      </c>
      <c r="V158" s="99">
        <f t="shared" si="424"/>
        <v>0</v>
      </c>
      <c r="W158" s="100">
        <f t="shared" si="425"/>
        <v>0</v>
      </c>
      <c r="X158" s="101">
        <f t="shared" si="426"/>
        <v>0</v>
      </c>
      <c r="Y158" s="116" t="str">
        <f t="shared" si="297"/>
        <v/>
      </c>
    </row>
    <row r="159" spans="1:25" hidden="1">
      <c r="A159" s="48"/>
      <c r="B159" s="43"/>
      <c r="C159" s="49"/>
      <c r="D159" s="77"/>
      <c r="E159" s="50">
        <v>613400</v>
      </c>
      <c r="F159" s="54" t="s">
        <v>78</v>
      </c>
      <c r="G159" s="99">
        <v>500</v>
      </c>
      <c r="H159" s="100">
        <v>0</v>
      </c>
      <c r="I159" s="98">
        <f t="shared" si="419"/>
        <v>500</v>
      </c>
      <c r="J159" s="99"/>
      <c r="K159" s="100"/>
      <c r="L159" s="98">
        <f t="shared" si="420"/>
        <v>0</v>
      </c>
      <c r="M159" s="52"/>
      <c r="N159" s="53"/>
      <c r="O159" s="98">
        <f t="shared" si="421"/>
        <v>0</v>
      </c>
      <c r="P159" s="52"/>
      <c r="Q159" s="53"/>
      <c r="R159" s="98">
        <f t="shared" si="422"/>
        <v>0</v>
      </c>
      <c r="S159" s="52"/>
      <c r="T159" s="53"/>
      <c r="U159" s="98">
        <f t="shared" si="423"/>
        <v>0</v>
      </c>
      <c r="V159" s="99">
        <f t="shared" si="424"/>
        <v>0</v>
      </c>
      <c r="W159" s="100">
        <f t="shared" si="425"/>
        <v>0</v>
      </c>
      <c r="X159" s="101">
        <f t="shared" si="426"/>
        <v>0</v>
      </c>
      <c r="Y159" s="116" t="str">
        <f t="shared" si="297"/>
        <v/>
      </c>
    </row>
    <row r="160" spans="1:25" hidden="1">
      <c r="A160" s="48"/>
      <c r="B160" s="43"/>
      <c r="C160" s="49"/>
      <c r="D160" s="77"/>
      <c r="E160" s="50">
        <v>613500</v>
      </c>
      <c r="F160" s="54" t="s">
        <v>79</v>
      </c>
      <c r="G160" s="99">
        <v>0</v>
      </c>
      <c r="H160" s="100">
        <v>0</v>
      </c>
      <c r="I160" s="98">
        <f t="shared" si="419"/>
        <v>0</v>
      </c>
      <c r="J160" s="99"/>
      <c r="K160" s="100"/>
      <c r="L160" s="98">
        <f t="shared" si="420"/>
        <v>0</v>
      </c>
      <c r="M160" s="52"/>
      <c r="N160" s="53"/>
      <c r="O160" s="98">
        <f t="shared" si="421"/>
        <v>0</v>
      </c>
      <c r="P160" s="52"/>
      <c r="Q160" s="53"/>
      <c r="R160" s="98">
        <f t="shared" si="422"/>
        <v>0</v>
      </c>
      <c r="S160" s="52"/>
      <c r="T160" s="53"/>
      <c r="U160" s="98">
        <f t="shared" si="423"/>
        <v>0</v>
      </c>
      <c r="V160" s="99">
        <f t="shared" si="424"/>
        <v>0</v>
      </c>
      <c r="W160" s="100">
        <f t="shared" si="425"/>
        <v>0</v>
      </c>
      <c r="X160" s="101">
        <f t="shared" si="426"/>
        <v>0</v>
      </c>
      <c r="Y160" s="116" t="str">
        <f t="shared" si="297"/>
        <v/>
      </c>
    </row>
    <row r="161" spans="1:25" hidden="1">
      <c r="A161" s="48"/>
      <c r="B161" s="43"/>
      <c r="C161" s="49"/>
      <c r="D161" s="77"/>
      <c r="E161" s="50">
        <v>613600</v>
      </c>
      <c r="F161" s="54" t="s">
        <v>82</v>
      </c>
      <c r="G161" s="99">
        <v>0</v>
      </c>
      <c r="H161" s="100">
        <v>0</v>
      </c>
      <c r="I161" s="98">
        <f t="shared" si="419"/>
        <v>0</v>
      </c>
      <c r="J161" s="99"/>
      <c r="K161" s="100"/>
      <c r="L161" s="98">
        <f t="shared" si="420"/>
        <v>0</v>
      </c>
      <c r="M161" s="52"/>
      <c r="N161" s="53"/>
      <c r="O161" s="98">
        <f t="shared" si="421"/>
        <v>0</v>
      </c>
      <c r="P161" s="52"/>
      <c r="Q161" s="53"/>
      <c r="R161" s="98">
        <f t="shared" si="422"/>
        <v>0</v>
      </c>
      <c r="S161" s="52"/>
      <c r="T161" s="53"/>
      <c r="U161" s="98">
        <f t="shared" si="423"/>
        <v>0</v>
      </c>
      <c r="V161" s="99">
        <f t="shared" si="424"/>
        <v>0</v>
      </c>
      <c r="W161" s="100">
        <f t="shared" si="425"/>
        <v>0</v>
      </c>
      <c r="X161" s="101">
        <f t="shared" si="426"/>
        <v>0</v>
      </c>
      <c r="Y161" s="116" t="str">
        <f t="shared" si="297"/>
        <v/>
      </c>
    </row>
    <row r="162" spans="1:25" hidden="1">
      <c r="A162" s="48"/>
      <c r="B162" s="43"/>
      <c r="C162" s="49"/>
      <c r="D162" s="77"/>
      <c r="E162" s="50">
        <v>613700</v>
      </c>
      <c r="F162" s="54" t="s">
        <v>80</v>
      </c>
      <c r="G162" s="99">
        <v>400</v>
      </c>
      <c r="H162" s="100">
        <v>0</v>
      </c>
      <c r="I162" s="98">
        <f t="shared" si="419"/>
        <v>400</v>
      </c>
      <c r="J162" s="99"/>
      <c r="K162" s="100"/>
      <c r="L162" s="98">
        <f t="shared" si="420"/>
        <v>0</v>
      </c>
      <c r="M162" s="52"/>
      <c r="N162" s="53"/>
      <c r="O162" s="98">
        <f t="shared" si="421"/>
        <v>0</v>
      </c>
      <c r="P162" s="52"/>
      <c r="Q162" s="53"/>
      <c r="R162" s="98">
        <f t="shared" si="422"/>
        <v>0</v>
      </c>
      <c r="S162" s="52"/>
      <c r="T162" s="53"/>
      <c r="U162" s="98">
        <f t="shared" si="423"/>
        <v>0</v>
      </c>
      <c r="V162" s="99">
        <f t="shared" si="424"/>
        <v>0</v>
      </c>
      <c r="W162" s="100">
        <f t="shared" si="425"/>
        <v>0</v>
      </c>
      <c r="X162" s="101">
        <f t="shared" si="426"/>
        <v>0</v>
      </c>
      <c r="Y162" s="116" t="str">
        <f t="shared" si="297"/>
        <v/>
      </c>
    </row>
    <row r="163" spans="1:25" hidden="1">
      <c r="A163" s="48"/>
      <c r="B163" s="43"/>
      <c r="C163" s="49"/>
      <c r="D163" s="77"/>
      <c r="E163" s="50">
        <v>613800</v>
      </c>
      <c r="F163" s="54" t="s">
        <v>83</v>
      </c>
      <c r="G163" s="99">
        <v>0</v>
      </c>
      <c r="H163" s="100">
        <v>0</v>
      </c>
      <c r="I163" s="98">
        <f t="shared" si="419"/>
        <v>0</v>
      </c>
      <c r="J163" s="99"/>
      <c r="K163" s="100"/>
      <c r="L163" s="98">
        <f t="shared" si="420"/>
        <v>0</v>
      </c>
      <c r="M163" s="52"/>
      <c r="N163" s="53"/>
      <c r="O163" s="98">
        <f t="shared" si="421"/>
        <v>0</v>
      </c>
      <c r="P163" s="52"/>
      <c r="Q163" s="53"/>
      <c r="R163" s="98">
        <f t="shared" si="422"/>
        <v>0</v>
      </c>
      <c r="S163" s="52"/>
      <c r="T163" s="53"/>
      <c r="U163" s="98">
        <f t="shared" si="423"/>
        <v>0</v>
      </c>
      <c r="V163" s="99">
        <f t="shared" si="424"/>
        <v>0</v>
      </c>
      <c r="W163" s="100">
        <f t="shared" si="425"/>
        <v>0</v>
      </c>
      <c r="X163" s="101">
        <f t="shared" si="426"/>
        <v>0</v>
      </c>
      <c r="Y163" s="116" t="str">
        <f t="shared" si="297"/>
        <v/>
      </c>
    </row>
    <row r="164" spans="1:25" hidden="1">
      <c r="A164" s="48"/>
      <c r="B164" s="43"/>
      <c r="C164" s="49"/>
      <c r="D164" s="77"/>
      <c r="E164" s="50">
        <v>613900</v>
      </c>
      <c r="F164" s="54" t="s">
        <v>81</v>
      </c>
      <c r="G164" s="99">
        <v>1500</v>
      </c>
      <c r="H164" s="100">
        <v>0</v>
      </c>
      <c r="I164" s="98">
        <f t="shared" si="419"/>
        <v>1500</v>
      </c>
      <c r="J164" s="99"/>
      <c r="K164" s="100"/>
      <c r="L164" s="98">
        <f t="shared" si="420"/>
        <v>0</v>
      </c>
      <c r="M164" s="52"/>
      <c r="N164" s="53"/>
      <c r="O164" s="98">
        <f t="shared" si="421"/>
        <v>0</v>
      </c>
      <c r="P164" s="52"/>
      <c r="Q164" s="53"/>
      <c r="R164" s="98">
        <f t="shared" si="422"/>
        <v>0</v>
      </c>
      <c r="S164" s="52"/>
      <c r="T164" s="53"/>
      <c r="U164" s="98">
        <f t="shared" si="423"/>
        <v>0</v>
      </c>
      <c r="V164" s="99">
        <f t="shared" si="424"/>
        <v>0</v>
      </c>
      <c r="W164" s="100">
        <f t="shared" si="425"/>
        <v>0</v>
      </c>
      <c r="X164" s="101">
        <f t="shared" si="426"/>
        <v>0</v>
      </c>
      <c r="Y164" s="116" t="str">
        <f t="shared" si="297"/>
        <v/>
      </c>
    </row>
    <row r="165" spans="1:25" hidden="1">
      <c r="A165" s="48"/>
      <c r="B165" s="43"/>
      <c r="C165" s="49"/>
      <c r="D165" s="77"/>
      <c r="E165" s="50">
        <v>613900</v>
      </c>
      <c r="F165" s="54" t="s">
        <v>84</v>
      </c>
      <c r="G165" s="99">
        <v>0</v>
      </c>
      <c r="H165" s="100">
        <v>0</v>
      </c>
      <c r="I165" s="98">
        <f t="shared" si="419"/>
        <v>0</v>
      </c>
      <c r="J165" s="99"/>
      <c r="K165" s="100"/>
      <c r="L165" s="98">
        <f t="shared" si="420"/>
        <v>0</v>
      </c>
      <c r="M165" s="52"/>
      <c r="N165" s="53"/>
      <c r="O165" s="98">
        <f t="shared" si="421"/>
        <v>0</v>
      </c>
      <c r="P165" s="52"/>
      <c r="Q165" s="53"/>
      <c r="R165" s="98">
        <f t="shared" si="422"/>
        <v>0</v>
      </c>
      <c r="S165" s="52"/>
      <c r="T165" s="53"/>
      <c r="U165" s="98">
        <f t="shared" si="423"/>
        <v>0</v>
      </c>
      <c r="V165" s="99">
        <f t="shared" si="424"/>
        <v>0</v>
      </c>
      <c r="W165" s="100">
        <f t="shared" si="425"/>
        <v>0</v>
      </c>
      <c r="X165" s="101">
        <f t="shared" si="426"/>
        <v>0</v>
      </c>
      <c r="Y165" s="116" t="str">
        <f t="shared" si="297"/>
        <v/>
      </c>
    </row>
    <row r="166" spans="1:25" hidden="1">
      <c r="A166" s="40"/>
      <c r="B166" s="41"/>
      <c r="C166" s="42"/>
      <c r="D166" s="77"/>
      <c r="E166" s="44">
        <v>821000</v>
      </c>
      <c r="F166" s="45" t="s">
        <v>85</v>
      </c>
      <c r="G166" s="94">
        <f>SUM(G167:G168)</f>
        <v>1500</v>
      </c>
      <c r="H166" s="95">
        <f t="shared" ref="H166" si="427">SUM(H167:H168)</f>
        <v>0</v>
      </c>
      <c r="I166" s="96">
        <f t="shared" ref="I166" si="428">SUM(I167:I168)</f>
        <v>1500</v>
      </c>
      <c r="J166" s="94">
        <f t="shared" ref="J166" si="429">SUM(J167:J168)</f>
        <v>0</v>
      </c>
      <c r="K166" s="95">
        <f t="shared" ref="K166" si="430">SUM(K167:K168)</f>
        <v>0</v>
      </c>
      <c r="L166" s="96">
        <f t="shared" ref="L166" si="431">SUM(L167:L168)</f>
        <v>0</v>
      </c>
      <c r="M166" s="94">
        <f t="shared" ref="M166" si="432">SUM(M167:M168)</f>
        <v>0</v>
      </c>
      <c r="N166" s="95">
        <f t="shared" ref="N166" si="433">SUM(N167:N168)</f>
        <v>0</v>
      </c>
      <c r="O166" s="96">
        <f t="shared" ref="O166" si="434">SUM(O167:O168)</f>
        <v>0</v>
      </c>
      <c r="P166" s="94">
        <f t="shared" ref="P166" si="435">SUM(P167:P168)</f>
        <v>0</v>
      </c>
      <c r="Q166" s="95">
        <f t="shared" ref="Q166" si="436">SUM(Q167:Q168)</f>
        <v>0</v>
      </c>
      <c r="R166" s="96">
        <f t="shared" ref="R166" si="437">SUM(R167:R168)</f>
        <v>0</v>
      </c>
      <c r="S166" s="94">
        <f t="shared" ref="S166" si="438">SUM(S167:S168)</f>
        <v>0</v>
      </c>
      <c r="T166" s="95">
        <f t="shared" ref="T166" si="439">SUM(T167:T168)</f>
        <v>0</v>
      </c>
      <c r="U166" s="96">
        <f t="shared" ref="U166" si="440">SUM(U167:U168)</f>
        <v>0</v>
      </c>
      <c r="V166" s="94">
        <f t="shared" ref="V166" si="441">SUM(V167:V168)</f>
        <v>0</v>
      </c>
      <c r="W166" s="95">
        <f t="shared" ref="W166" si="442">SUM(W167:W168)</f>
        <v>0</v>
      </c>
      <c r="X166" s="97">
        <f t="shared" ref="X166" si="443">SUM(X167:X168)</f>
        <v>0</v>
      </c>
      <c r="Y166" s="116" t="str">
        <f t="shared" si="297"/>
        <v/>
      </c>
    </row>
    <row r="167" spans="1:25" hidden="1">
      <c r="A167" s="48"/>
      <c r="B167" s="43"/>
      <c r="C167" s="49"/>
      <c r="D167" s="77"/>
      <c r="E167" s="50">
        <v>821200</v>
      </c>
      <c r="F167" s="51" t="s">
        <v>86</v>
      </c>
      <c r="G167" s="99">
        <v>0</v>
      </c>
      <c r="H167" s="100">
        <v>0</v>
      </c>
      <c r="I167" s="98">
        <f>SUM(G167:H167)</f>
        <v>0</v>
      </c>
      <c r="J167" s="99"/>
      <c r="K167" s="100"/>
      <c r="L167" s="98">
        <f>SUM(J167:K167)</f>
        <v>0</v>
      </c>
      <c r="M167" s="52"/>
      <c r="N167" s="53"/>
      <c r="O167" s="98">
        <f>SUM(M167:N167)</f>
        <v>0</v>
      </c>
      <c r="P167" s="52"/>
      <c r="Q167" s="53"/>
      <c r="R167" s="98">
        <f>SUM(P167:Q167)</f>
        <v>0</v>
      </c>
      <c r="S167" s="52"/>
      <c r="T167" s="53"/>
      <c r="U167" s="98">
        <f>SUM(S167:T167)</f>
        <v>0</v>
      </c>
      <c r="V167" s="99">
        <f t="shared" ref="V167:V168" si="444">S167+P167+M167+J167</f>
        <v>0</v>
      </c>
      <c r="W167" s="100">
        <f t="shared" ref="W167:W168" si="445">T167+Q167+N167+K167</f>
        <v>0</v>
      </c>
      <c r="X167" s="101">
        <f>SUM(V167:W167)</f>
        <v>0</v>
      </c>
      <c r="Y167" s="116" t="str">
        <f t="shared" si="297"/>
        <v/>
      </c>
    </row>
    <row r="168" spans="1:25" ht="12.75" hidden="1" thickBot="1">
      <c r="A168" s="55"/>
      <c r="B168" s="56"/>
      <c r="C168" s="57"/>
      <c r="D168" s="56"/>
      <c r="E168" s="58">
        <v>821300</v>
      </c>
      <c r="F168" s="59" t="s">
        <v>87</v>
      </c>
      <c r="G168" s="103">
        <v>1500</v>
      </c>
      <c r="H168" s="104">
        <v>0</v>
      </c>
      <c r="I168" s="102">
        <f>SUM(G168:H168)</f>
        <v>1500</v>
      </c>
      <c r="J168" s="103"/>
      <c r="K168" s="104"/>
      <c r="L168" s="102">
        <f>SUM(J168:K168)</f>
        <v>0</v>
      </c>
      <c r="M168" s="60"/>
      <c r="N168" s="61"/>
      <c r="O168" s="102">
        <f>SUM(M168:N168)</f>
        <v>0</v>
      </c>
      <c r="P168" s="60"/>
      <c r="Q168" s="61"/>
      <c r="R168" s="102">
        <f>SUM(P168:Q168)</f>
        <v>0</v>
      </c>
      <c r="S168" s="60"/>
      <c r="T168" s="61"/>
      <c r="U168" s="102">
        <f>SUM(S168:T168)</f>
        <v>0</v>
      </c>
      <c r="V168" s="103">
        <f t="shared" si="444"/>
        <v>0</v>
      </c>
      <c r="W168" s="104">
        <f t="shared" si="445"/>
        <v>0</v>
      </c>
      <c r="X168" s="105">
        <f>SUM(V168:W168)</f>
        <v>0</v>
      </c>
      <c r="Y168" s="116" t="str">
        <f t="shared" si="297"/>
        <v/>
      </c>
    </row>
    <row r="169" spans="1:25" ht="12.75" hidden="1" thickBot="1">
      <c r="A169" s="62"/>
      <c r="B169" s="63"/>
      <c r="C169" s="64"/>
      <c r="D169" s="78"/>
      <c r="E169" s="63"/>
      <c r="F169" s="66" t="s">
        <v>110</v>
      </c>
      <c r="G169" s="106">
        <f>G149+G153+G155+G166</f>
        <v>90370</v>
      </c>
      <c r="H169" s="107">
        <f t="shared" ref="H169:X169" si="446">H149+H153+H155+H166</f>
        <v>0</v>
      </c>
      <c r="I169" s="108">
        <f t="shared" si="446"/>
        <v>90370</v>
      </c>
      <c r="J169" s="106">
        <f t="shared" si="446"/>
        <v>0</v>
      </c>
      <c r="K169" s="107">
        <f t="shared" si="446"/>
        <v>0</v>
      </c>
      <c r="L169" s="108">
        <f t="shared" si="446"/>
        <v>0</v>
      </c>
      <c r="M169" s="106">
        <f t="shared" si="446"/>
        <v>0</v>
      </c>
      <c r="N169" s="107">
        <f t="shared" si="446"/>
        <v>0</v>
      </c>
      <c r="O169" s="108">
        <f t="shared" si="446"/>
        <v>0</v>
      </c>
      <c r="P169" s="106">
        <f t="shared" si="446"/>
        <v>0</v>
      </c>
      <c r="Q169" s="107">
        <f t="shared" si="446"/>
        <v>0</v>
      </c>
      <c r="R169" s="108">
        <f t="shared" si="446"/>
        <v>0</v>
      </c>
      <c r="S169" s="106">
        <f t="shared" si="446"/>
        <v>0</v>
      </c>
      <c r="T169" s="107">
        <f t="shared" si="446"/>
        <v>0</v>
      </c>
      <c r="U169" s="108">
        <f t="shared" si="446"/>
        <v>0</v>
      </c>
      <c r="V169" s="106">
        <f t="shared" si="446"/>
        <v>0</v>
      </c>
      <c r="W169" s="107">
        <f t="shared" si="446"/>
        <v>0</v>
      </c>
      <c r="X169" s="109">
        <f t="shared" si="446"/>
        <v>0</v>
      </c>
      <c r="Y169" s="116" t="str">
        <f t="shared" si="297"/>
        <v/>
      </c>
    </row>
    <row r="170" spans="1:25" hidden="1">
      <c r="D170" s="67"/>
      <c r="G170" s="179"/>
      <c r="H170" s="179"/>
      <c r="I170" s="179"/>
      <c r="J170" s="179"/>
      <c r="K170" s="179"/>
      <c r="L170" s="179"/>
      <c r="Y170" s="116" t="str">
        <f t="shared" si="297"/>
        <v/>
      </c>
    </row>
    <row r="171" spans="1:25" hidden="1">
      <c r="A171" s="68" t="s">
        <v>91</v>
      </c>
      <c r="B171" s="69" t="s">
        <v>67</v>
      </c>
      <c r="C171" s="70" t="s">
        <v>111</v>
      </c>
      <c r="D171" s="43"/>
      <c r="E171" s="43"/>
      <c r="F171" s="45" t="s">
        <v>237</v>
      </c>
      <c r="G171" s="180"/>
      <c r="H171" s="181"/>
      <c r="I171" s="182"/>
      <c r="J171" s="180"/>
      <c r="K171" s="181"/>
      <c r="L171" s="182"/>
      <c r="M171" s="48"/>
      <c r="N171" s="43"/>
      <c r="O171" s="49"/>
      <c r="P171" s="48"/>
      <c r="Q171" s="43"/>
      <c r="R171" s="49"/>
      <c r="S171" s="48"/>
      <c r="T171" s="43"/>
      <c r="U171" s="49"/>
      <c r="V171" s="48"/>
      <c r="W171" s="43"/>
      <c r="X171" s="74"/>
      <c r="Y171" s="116" t="str">
        <f t="shared" si="297"/>
        <v/>
      </c>
    </row>
    <row r="172" spans="1:25" hidden="1">
      <c r="A172" s="40"/>
      <c r="B172" s="41"/>
      <c r="C172" s="42"/>
      <c r="D172" s="43"/>
      <c r="E172" s="44">
        <v>611000</v>
      </c>
      <c r="F172" s="45" t="s">
        <v>69</v>
      </c>
      <c r="G172" s="94">
        <f>SUM(G173:G175)</f>
        <v>158190</v>
      </c>
      <c r="H172" s="95">
        <f t="shared" ref="H172" si="447">SUM(H173:H175)</f>
        <v>0</v>
      </c>
      <c r="I172" s="96">
        <f t="shared" ref="I172" si="448">SUM(I173:I175)</f>
        <v>158190</v>
      </c>
      <c r="J172" s="94">
        <f t="shared" ref="J172" si="449">SUM(J173:J175)</f>
        <v>0</v>
      </c>
      <c r="K172" s="95">
        <f t="shared" ref="K172" si="450">SUM(K173:K175)</f>
        <v>0</v>
      </c>
      <c r="L172" s="96">
        <f t="shared" ref="L172" si="451">SUM(L173:L175)</f>
        <v>0</v>
      </c>
      <c r="M172" s="94">
        <f t="shared" ref="M172" si="452">SUM(M173:M175)</f>
        <v>0</v>
      </c>
      <c r="N172" s="95">
        <f t="shared" ref="N172" si="453">SUM(N173:N175)</f>
        <v>0</v>
      </c>
      <c r="O172" s="96">
        <f t="shared" ref="O172" si="454">SUM(O173:O175)</f>
        <v>0</v>
      </c>
      <c r="P172" s="94">
        <f t="shared" ref="P172" si="455">SUM(P173:P175)</f>
        <v>0</v>
      </c>
      <c r="Q172" s="95">
        <f t="shared" ref="Q172" si="456">SUM(Q173:Q175)</f>
        <v>0</v>
      </c>
      <c r="R172" s="96">
        <f t="shared" ref="R172" si="457">SUM(R173:R175)</f>
        <v>0</v>
      </c>
      <c r="S172" s="94">
        <f t="shared" ref="S172" si="458">SUM(S173:S175)</f>
        <v>0</v>
      </c>
      <c r="T172" s="95">
        <f t="shared" ref="T172" si="459">SUM(T173:T175)</f>
        <v>0</v>
      </c>
      <c r="U172" s="96">
        <f t="shared" ref="U172" si="460">SUM(U173:U175)</f>
        <v>0</v>
      </c>
      <c r="V172" s="94">
        <f t="shared" ref="V172" si="461">SUM(V173:V175)</f>
        <v>0</v>
      </c>
      <c r="W172" s="95">
        <f t="shared" ref="W172" si="462">SUM(W173:W175)</f>
        <v>0</v>
      </c>
      <c r="X172" s="97">
        <f t="shared" ref="X172" si="463">SUM(X173:X175)</f>
        <v>0</v>
      </c>
      <c r="Y172" s="116" t="str">
        <f t="shared" si="297"/>
        <v/>
      </c>
    </row>
    <row r="173" spans="1:25" hidden="1">
      <c r="A173" s="48"/>
      <c r="B173" s="43"/>
      <c r="C173" s="49"/>
      <c r="D173" s="43"/>
      <c r="E173" s="50">
        <v>611100</v>
      </c>
      <c r="F173" s="51" t="s">
        <v>70</v>
      </c>
      <c r="G173" s="99">
        <v>126850</v>
      </c>
      <c r="H173" s="100">
        <v>0</v>
      </c>
      <c r="I173" s="98">
        <f>SUM(G173:H173)</f>
        <v>126850</v>
      </c>
      <c r="J173" s="99"/>
      <c r="K173" s="100"/>
      <c r="L173" s="98">
        <f>SUM(J173:K173)</f>
        <v>0</v>
      </c>
      <c r="M173" s="52"/>
      <c r="N173" s="53"/>
      <c r="O173" s="98">
        <f>SUM(M173:N173)</f>
        <v>0</v>
      </c>
      <c r="P173" s="52"/>
      <c r="Q173" s="53"/>
      <c r="R173" s="98">
        <f>SUM(P173:Q173)</f>
        <v>0</v>
      </c>
      <c r="S173" s="52"/>
      <c r="T173" s="53"/>
      <c r="U173" s="98">
        <f>SUM(S173:T173)</f>
        <v>0</v>
      </c>
      <c r="V173" s="99">
        <f t="shared" ref="V173:V175" si="464">S173+P173+M173+J173</f>
        <v>0</v>
      </c>
      <c r="W173" s="100">
        <f t="shared" ref="W173:W175" si="465">T173+Q173+N173+K173</f>
        <v>0</v>
      </c>
      <c r="X173" s="101">
        <f>SUM(V173:W173)</f>
        <v>0</v>
      </c>
      <c r="Y173" s="116" t="str">
        <f t="shared" si="297"/>
        <v/>
      </c>
    </row>
    <row r="174" spans="1:25" hidden="1">
      <c r="A174" s="48"/>
      <c r="B174" s="43"/>
      <c r="C174" s="49"/>
      <c r="D174" s="43"/>
      <c r="E174" s="50">
        <v>611200</v>
      </c>
      <c r="F174" s="51" t="s">
        <v>71</v>
      </c>
      <c r="G174" s="99">
        <v>31340</v>
      </c>
      <c r="H174" s="100">
        <v>0</v>
      </c>
      <c r="I174" s="98">
        <f t="shared" ref="I174:I175" si="466">SUM(G174:H174)</f>
        <v>31340</v>
      </c>
      <c r="J174" s="99"/>
      <c r="K174" s="100"/>
      <c r="L174" s="98">
        <f t="shared" ref="L174:L175" si="467">SUM(J174:K174)</f>
        <v>0</v>
      </c>
      <c r="M174" s="52"/>
      <c r="N174" s="53"/>
      <c r="O174" s="98">
        <f t="shared" ref="O174:O175" si="468">SUM(M174:N174)</f>
        <v>0</v>
      </c>
      <c r="P174" s="52"/>
      <c r="Q174" s="53"/>
      <c r="R174" s="98">
        <f t="shared" ref="R174:R175" si="469">SUM(P174:Q174)</f>
        <v>0</v>
      </c>
      <c r="S174" s="52"/>
      <c r="T174" s="53"/>
      <c r="U174" s="98">
        <f t="shared" ref="U174:U175" si="470">SUM(S174:T174)</f>
        <v>0</v>
      </c>
      <c r="V174" s="99">
        <f t="shared" si="464"/>
        <v>0</v>
      </c>
      <c r="W174" s="100">
        <f t="shared" si="465"/>
        <v>0</v>
      </c>
      <c r="X174" s="101">
        <f t="shared" ref="X174:X175" si="471">SUM(V174:W174)</f>
        <v>0</v>
      </c>
      <c r="Y174" s="116" t="str">
        <f t="shared" si="297"/>
        <v/>
      </c>
    </row>
    <row r="175" spans="1:25" hidden="1">
      <c r="A175" s="48"/>
      <c r="B175" s="43"/>
      <c r="C175" s="49"/>
      <c r="D175" s="43"/>
      <c r="E175" s="50">
        <v>611200</v>
      </c>
      <c r="F175" s="51" t="s">
        <v>72</v>
      </c>
      <c r="G175" s="99">
        <v>0</v>
      </c>
      <c r="H175" s="100">
        <v>0</v>
      </c>
      <c r="I175" s="98">
        <f t="shared" si="466"/>
        <v>0</v>
      </c>
      <c r="J175" s="99"/>
      <c r="K175" s="100"/>
      <c r="L175" s="98">
        <f t="shared" si="467"/>
        <v>0</v>
      </c>
      <c r="M175" s="52"/>
      <c r="N175" s="53"/>
      <c r="O175" s="98">
        <f t="shared" si="468"/>
        <v>0</v>
      </c>
      <c r="P175" s="52"/>
      <c r="Q175" s="53"/>
      <c r="R175" s="98">
        <f t="shared" si="469"/>
        <v>0</v>
      </c>
      <c r="S175" s="52"/>
      <c r="T175" s="53"/>
      <c r="U175" s="98">
        <f t="shared" si="470"/>
        <v>0</v>
      </c>
      <c r="V175" s="99">
        <f t="shared" si="464"/>
        <v>0</v>
      </c>
      <c r="W175" s="100">
        <f t="shared" si="465"/>
        <v>0</v>
      </c>
      <c r="X175" s="101">
        <f t="shared" si="471"/>
        <v>0</v>
      </c>
      <c r="Y175" s="116" t="str">
        <f t="shared" si="297"/>
        <v/>
      </c>
    </row>
    <row r="176" spans="1:25" hidden="1">
      <c r="A176" s="40"/>
      <c r="B176" s="41"/>
      <c r="C176" s="42"/>
      <c r="D176" s="43"/>
      <c r="E176" s="44">
        <v>612000</v>
      </c>
      <c r="F176" s="45" t="s">
        <v>73</v>
      </c>
      <c r="G176" s="94">
        <f>G177</f>
        <v>14010</v>
      </c>
      <c r="H176" s="95">
        <f t="shared" ref="H176" si="472">H177</f>
        <v>0</v>
      </c>
      <c r="I176" s="96">
        <f t="shared" ref="I176" si="473">I177</f>
        <v>14010</v>
      </c>
      <c r="J176" s="94">
        <f t="shared" ref="J176" si="474">J177</f>
        <v>0</v>
      </c>
      <c r="K176" s="95">
        <f t="shared" ref="K176" si="475">K177</f>
        <v>0</v>
      </c>
      <c r="L176" s="96">
        <f t="shared" ref="L176" si="476">L177</f>
        <v>0</v>
      </c>
      <c r="M176" s="94">
        <f t="shared" ref="M176" si="477">M177</f>
        <v>0</v>
      </c>
      <c r="N176" s="95">
        <f t="shared" ref="N176" si="478">N177</f>
        <v>0</v>
      </c>
      <c r="O176" s="96">
        <f t="shared" ref="O176" si="479">O177</f>
        <v>0</v>
      </c>
      <c r="P176" s="94">
        <f t="shared" ref="P176" si="480">P177</f>
        <v>0</v>
      </c>
      <c r="Q176" s="95">
        <f t="shared" ref="Q176" si="481">Q177</f>
        <v>0</v>
      </c>
      <c r="R176" s="96">
        <f t="shared" ref="R176" si="482">R177</f>
        <v>0</v>
      </c>
      <c r="S176" s="94">
        <f t="shared" ref="S176" si="483">S177</f>
        <v>0</v>
      </c>
      <c r="T176" s="95">
        <f t="shared" ref="T176" si="484">T177</f>
        <v>0</v>
      </c>
      <c r="U176" s="96">
        <f t="shared" ref="U176" si="485">U177</f>
        <v>0</v>
      </c>
      <c r="V176" s="94">
        <f t="shared" ref="V176" si="486">V177</f>
        <v>0</v>
      </c>
      <c r="W176" s="95">
        <f t="shared" ref="W176" si="487">W177</f>
        <v>0</v>
      </c>
      <c r="X176" s="97">
        <f t="shared" ref="X176" si="488">X177</f>
        <v>0</v>
      </c>
      <c r="Y176" s="116" t="str">
        <f t="shared" si="297"/>
        <v/>
      </c>
    </row>
    <row r="177" spans="1:25" hidden="1">
      <c r="A177" s="48"/>
      <c r="B177" s="43"/>
      <c r="C177" s="49"/>
      <c r="D177" s="43"/>
      <c r="E177" s="50">
        <v>612100</v>
      </c>
      <c r="F177" s="51" t="s">
        <v>73</v>
      </c>
      <c r="G177" s="99">
        <v>14010</v>
      </c>
      <c r="H177" s="100">
        <v>0</v>
      </c>
      <c r="I177" s="98">
        <f>SUM(G177:H177)</f>
        <v>14010</v>
      </c>
      <c r="J177" s="99"/>
      <c r="K177" s="100"/>
      <c r="L177" s="98">
        <f>SUM(J177:K177)</f>
        <v>0</v>
      </c>
      <c r="M177" s="52"/>
      <c r="N177" s="53"/>
      <c r="O177" s="98">
        <f>SUM(M177:N177)</f>
        <v>0</v>
      </c>
      <c r="P177" s="52"/>
      <c r="Q177" s="53"/>
      <c r="R177" s="98">
        <f>SUM(P177:Q177)</f>
        <v>0</v>
      </c>
      <c r="S177" s="52"/>
      <c r="T177" s="53"/>
      <c r="U177" s="98">
        <f>SUM(S177:T177)</f>
        <v>0</v>
      </c>
      <c r="V177" s="99">
        <f>S177+P177+M177+J177</f>
        <v>0</v>
      </c>
      <c r="W177" s="100">
        <f>T177+Q177+N177+K177</f>
        <v>0</v>
      </c>
      <c r="X177" s="101">
        <f>SUM(V177:W177)</f>
        <v>0</v>
      </c>
      <c r="Y177" s="116" t="str">
        <f t="shared" si="297"/>
        <v/>
      </c>
    </row>
    <row r="178" spans="1:25" hidden="1">
      <c r="A178" s="40"/>
      <c r="B178" s="41"/>
      <c r="C178" s="42"/>
      <c r="D178" s="43"/>
      <c r="E178" s="44">
        <v>613000</v>
      </c>
      <c r="F178" s="45" t="s">
        <v>74</v>
      </c>
      <c r="G178" s="94">
        <f>SUM(G179:G188)</f>
        <v>10400</v>
      </c>
      <c r="H178" s="95">
        <f t="shared" ref="H178" si="489">SUM(H179:H188)</f>
        <v>0</v>
      </c>
      <c r="I178" s="96">
        <f t="shared" ref="I178" si="490">SUM(I179:I188)</f>
        <v>10400</v>
      </c>
      <c r="J178" s="94">
        <f t="shared" ref="J178" si="491">SUM(J179:J188)</f>
        <v>0</v>
      </c>
      <c r="K178" s="95">
        <f t="shared" ref="K178" si="492">SUM(K179:K188)</f>
        <v>0</v>
      </c>
      <c r="L178" s="96">
        <f t="shared" ref="L178" si="493">SUM(L179:L188)</f>
        <v>0</v>
      </c>
      <c r="M178" s="94">
        <f t="shared" ref="M178" si="494">SUM(M179:M188)</f>
        <v>0</v>
      </c>
      <c r="N178" s="95">
        <f t="shared" ref="N178" si="495">SUM(N179:N188)</f>
        <v>0</v>
      </c>
      <c r="O178" s="96">
        <f t="shared" ref="O178" si="496">SUM(O179:O188)</f>
        <v>0</v>
      </c>
      <c r="P178" s="94">
        <f t="shared" ref="P178" si="497">SUM(P179:P188)</f>
        <v>0</v>
      </c>
      <c r="Q178" s="95">
        <f t="shared" ref="Q178" si="498">SUM(Q179:Q188)</f>
        <v>0</v>
      </c>
      <c r="R178" s="96">
        <f t="shared" ref="R178" si="499">SUM(R179:R188)</f>
        <v>0</v>
      </c>
      <c r="S178" s="94">
        <f t="shared" ref="S178" si="500">SUM(S179:S188)</f>
        <v>0</v>
      </c>
      <c r="T178" s="95">
        <f t="shared" ref="T178" si="501">SUM(T179:T188)</f>
        <v>0</v>
      </c>
      <c r="U178" s="96">
        <f t="shared" ref="U178" si="502">SUM(U179:U188)</f>
        <v>0</v>
      </c>
      <c r="V178" s="94">
        <f t="shared" ref="V178" si="503">SUM(V179:V188)</f>
        <v>0</v>
      </c>
      <c r="W178" s="95">
        <f t="shared" ref="W178" si="504">SUM(W179:W188)</f>
        <v>0</v>
      </c>
      <c r="X178" s="97">
        <f t="shared" ref="X178" si="505">SUM(X179:X188)</f>
        <v>0</v>
      </c>
      <c r="Y178" s="116" t="str">
        <f t="shared" si="297"/>
        <v/>
      </c>
    </row>
    <row r="179" spans="1:25" hidden="1">
      <c r="A179" s="48"/>
      <c r="B179" s="43"/>
      <c r="C179" s="49"/>
      <c r="D179" s="43"/>
      <c r="E179" s="50">
        <v>613100</v>
      </c>
      <c r="F179" s="54" t="s">
        <v>75</v>
      </c>
      <c r="G179" s="99">
        <v>5000</v>
      </c>
      <c r="H179" s="100">
        <v>0</v>
      </c>
      <c r="I179" s="98">
        <f t="shared" ref="I179:I188" si="506">SUM(G179:H179)</f>
        <v>5000</v>
      </c>
      <c r="J179" s="99"/>
      <c r="K179" s="100"/>
      <c r="L179" s="98">
        <f t="shared" ref="L179:L188" si="507">SUM(J179:K179)</f>
        <v>0</v>
      </c>
      <c r="M179" s="52"/>
      <c r="N179" s="53"/>
      <c r="O179" s="98">
        <f t="shared" ref="O179:O188" si="508">SUM(M179:N179)</f>
        <v>0</v>
      </c>
      <c r="P179" s="52"/>
      <c r="Q179" s="53"/>
      <c r="R179" s="98">
        <f t="shared" ref="R179:R188" si="509">SUM(P179:Q179)</f>
        <v>0</v>
      </c>
      <c r="S179" s="52"/>
      <c r="T179" s="53"/>
      <c r="U179" s="98">
        <f t="shared" ref="U179:U188" si="510">SUM(S179:T179)</f>
        <v>0</v>
      </c>
      <c r="V179" s="99">
        <f t="shared" ref="V179:V188" si="511">S179+P179+M179+J179</f>
        <v>0</v>
      </c>
      <c r="W179" s="100">
        <f t="shared" ref="W179:W188" si="512">T179+Q179+N179+K179</f>
        <v>0</v>
      </c>
      <c r="X179" s="101">
        <f t="shared" ref="X179:X188" si="513">SUM(V179:W179)</f>
        <v>0</v>
      </c>
      <c r="Y179" s="116" t="str">
        <f t="shared" si="297"/>
        <v/>
      </c>
    </row>
    <row r="180" spans="1:25" hidden="1">
      <c r="A180" s="48"/>
      <c r="B180" s="43"/>
      <c r="C180" s="49"/>
      <c r="D180" s="43"/>
      <c r="E180" s="50">
        <v>613200</v>
      </c>
      <c r="F180" s="54" t="s">
        <v>76</v>
      </c>
      <c r="G180" s="99">
        <v>0</v>
      </c>
      <c r="H180" s="100">
        <v>0</v>
      </c>
      <c r="I180" s="98">
        <f t="shared" si="506"/>
        <v>0</v>
      </c>
      <c r="J180" s="99"/>
      <c r="K180" s="100"/>
      <c r="L180" s="98">
        <f t="shared" si="507"/>
        <v>0</v>
      </c>
      <c r="M180" s="52"/>
      <c r="N180" s="53"/>
      <c r="O180" s="98">
        <f t="shared" si="508"/>
        <v>0</v>
      </c>
      <c r="P180" s="52"/>
      <c r="Q180" s="53"/>
      <c r="R180" s="98">
        <f t="shared" si="509"/>
        <v>0</v>
      </c>
      <c r="S180" s="52"/>
      <c r="T180" s="53"/>
      <c r="U180" s="98">
        <f t="shared" si="510"/>
        <v>0</v>
      </c>
      <c r="V180" s="99">
        <f t="shared" si="511"/>
        <v>0</v>
      </c>
      <c r="W180" s="100">
        <f t="shared" si="512"/>
        <v>0</v>
      </c>
      <c r="X180" s="101">
        <f t="shared" si="513"/>
        <v>0</v>
      </c>
      <c r="Y180" s="116" t="str">
        <f t="shared" si="297"/>
        <v/>
      </c>
    </row>
    <row r="181" spans="1:25" hidden="1">
      <c r="A181" s="48"/>
      <c r="B181" s="43"/>
      <c r="C181" s="49"/>
      <c r="D181" s="43"/>
      <c r="E181" s="50">
        <v>613300</v>
      </c>
      <c r="F181" s="54" t="s">
        <v>77</v>
      </c>
      <c r="G181" s="99">
        <v>1200</v>
      </c>
      <c r="H181" s="100">
        <v>0</v>
      </c>
      <c r="I181" s="98">
        <f t="shared" si="506"/>
        <v>1200</v>
      </c>
      <c r="J181" s="99"/>
      <c r="K181" s="100"/>
      <c r="L181" s="98">
        <f t="shared" si="507"/>
        <v>0</v>
      </c>
      <c r="M181" s="52"/>
      <c r="N181" s="53"/>
      <c r="O181" s="98">
        <f t="shared" si="508"/>
        <v>0</v>
      </c>
      <c r="P181" s="52"/>
      <c r="Q181" s="53"/>
      <c r="R181" s="98">
        <f t="shared" si="509"/>
        <v>0</v>
      </c>
      <c r="S181" s="52"/>
      <c r="T181" s="53"/>
      <c r="U181" s="98">
        <f t="shared" si="510"/>
        <v>0</v>
      </c>
      <c r="V181" s="99">
        <f t="shared" si="511"/>
        <v>0</v>
      </c>
      <c r="W181" s="100">
        <f t="shared" si="512"/>
        <v>0</v>
      </c>
      <c r="X181" s="101">
        <f t="shared" si="513"/>
        <v>0</v>
      </c>
      <c r="Y181" s="116" t="str">
        <f t="shared" si="297"/>
        <v/>
      </c>
    </row>
    <row r="182" spans="1:25" hidden="1">
      <c r="A182" s="48"/>
      <c r="B182" s="43"/>
      <c r="C182" s="49"/>
      <c r="D182" s="43"/>
      <c r="E182" s="50">
        <v>613400</v>
      </c>
      <c r="F182" s="54" t="s">
        <v>78</v>
      </c>
      <c r="G182" s="99">
        <v>1000</v>
      </c>
      <c r="H182" s="100">
        <v>0</v>
      </c>
      <c r="I182" s="98">
        <f t="shared" si="506"/>
        <v>1000</v>
      </c>
      <c r="J182" s="99"/>
      <c r="K182" s="100"/>
      <c r="L182" s="98">
        <f t="shared" si="507"/>
        <v>0</v>
      </c>
      <c r="M182" s="52"/>
      <c r="N182" s="53"/>
      <c r="O182" s="98">
        <f t="shared" si="508"/>
        <v>0</v>
      </c>
      <c r="P182" s="52"/>
      <c r="Q182" s="53"/>
      <c r="R182" s="98">
        <f t="shared" si="509"/>
        <v>0</v>
      </c>
      <c r="S182" s="52"/>
      <c r="T182" s="53"/>
      <c r="U182" s="98">
        <f t="shared" si="510"/>
        <v>0</v>
      </c>
      <c r="V182" s="99">
        <f t="shared" si="511"/>
        <v>0</v>
      </c>
      <c r="W182" s="100">
        <f t="shared" si="512"/>
        <v>0</v>
      </c>
      <c r="X182" s="101">
        <f t="shared" si="513"/>
        <v>0</v>
      </c>
      <c r="Y182" s="116" t="str">
        <f t="shared" si="297"/>
        <v/>
      </c>
    </row>
    <row r="183" spans="1:25" hidden="1">
      <c r="A183" s="48"/>
      <c r="B183" s="43"/>
      <c r="C183" s="49"/>
      <c r="D183" s="43"/>
      <c r="E183" s="50">
        <v>613500</v>
      </c>
      <c r="F183" s="54" t="s">
        <v>79</v>
      </c>
      <c r="G183" s="99">
        <v>0</v>
      </c>
      <c r="H183" s="100">
        <v>0</v>
      </c>
      <c r="I183" s="98">
        <f t="shared" si="506"/>
        <v>0</v>
      </c>
      <c r="J183" s="99"/>
      <c r="K183" s="100"/>
      <c r="L183" s="98">
        <f t="shared" si="507"/>
        <v>0</v>
      </c>
      <c r="M183" s="52"/>
      <c r="N183" s="53"/>
      <c r="O183" s="98">
        <f t="shared" si="508"/>
        <v>0</v>
      </c>
      <c r="P183" s="52"/>
      <c r="Q183" s="53"/>
      <c r="R183" s="98">
        <f t="shared" si="509"/>
        <v>0</v>
      </c>
      <c r="S183" s="52"/>
      <c r="T183" s="53"/>
      <c r="U183" s="98">
        <f t="shared" si="510"/>
        <v>0</v>
      </c>
      <c r="V183" s="99">
        <f t="shared" si="511"/>
        <v>0</v>
      </c>
      <c r="W183" s="100">
        <f t="shared" si="512"/>
        <v>0</v>
      </c>
      <c r="X183" s="101">
        <f t="shared" si="513"/>
        <v>0</v>
      </c>
      <c r="Y183" s="116" t="str">
        <f t="shared" si="297"/>
        <v/>
      </c>
    </row>
    <row r="184" spans="1:25" hidden="1">
      <c r="A184" s="48"/>
      <c r="B184" s="43"/>
      <c r="C184" s="49"/>
      <c r="D184" s="43"/>
      <c r="E184" s="50">
        <v>613600</v>
      </c>
      <c r="F184" s="54" t="s">
        <v>82</v>
      </c>
      <c r="G184" s="99">
        <v>0</v>
      </c>
      <c r="H184" s="100">
        <v>0</v>
      </c>
      <c r="I184" s="98">
        <f t="shared" si="506"/>
        <v>0</v>
      </c>
      <c r="J184" s="99"/>
      <c r="K184" s="100"/>
      <c r="L184" s="98">
        <f t="shared" si="507"/>
        <v>0</v>
      </c>
      <c r="M184" s="52"/>
      <c r="N184" s="53"/>
      <c r="O184" s="98">
        <f t="shared" si="508"/>
        <v>0</v>
      </c>
      <c r="P184" s="52"/>
      <c r="Q184" s="53"/>
      <c r="R184" s="98">
        <f t="shared" si="509"/>
        <v>0</v>
      </c>
      <c r="S184" s="52"/>
      <c r="T184" s="53"/>
      <c r="U184" s="98">
        <f t="shared" si="510"/>
        <v>0</v>
      </c>
      <c r="V184" s="99">
        <f t="shared" si="511"/>
        <v>0</v>
      </c>
      <c r="W184" s="100">
        <f t="shared" si="512"/>
        <v>0</v>
      </c>
      <c r="X184" s="101">
        <f t="shared" si="513"/>
        <v>0</v>
      </c>
      <c r="Y184" s="116" t="str">
        <f t="shared" si="297"/>
        <v/>
      </c>
    </row>
    <row r="185" spans="1:25" hidden="1">
      <c r="A185" s="48"/>
      <c r="B185" s="43"/>
      <c r="C185" s="49"/>
      <c r="D185" s="43"/>
      <c r="E185" s="50">
        <v>613700</v>
      </c>
      <c r="F185" s="54" t="s">
        <v>80</v>
      </c>
      <c r="G185" s="99">
        <v>700</v>
      </c>
      <c r="H185" s="100">
        <v>0</v>
      </c>
      <c r="I185" s="98">
        <f t="shared" si="506"/>
        <v>700</v>
      </c>
      <c r="J185" s="99"/>
      <c r="K185" s="100"/>
      <c r="L185" s="98">
        <f t="shared" si="507"/>
        <v>0</v>
      </c>
      <c r="M185" s="52"/>
      <c r="N185" s="53"/>
      <c r="O185" s="98">
        <f t="shared" si="508"/>
        <v>0</v>
      </c>
      <c r="P185" s="52"/>
      <c r="Q185" s="53"/>
      <c r="R185" s="98">
        <f t="shared" si="509"/>
        <v>0</v>
      </c>
      <c r="S185" s="52"/>
      <c r="T185" s="53"/>
      <c r="U185" s="98">
        <f t="shared" si="510"/>
        <v>0</v>
      </c>
      <c r="V185" s="99">
        <f t="shared" si="511"/>
        <v>0</v>
      </c>
      <c r="W185" s="100">
        <f t="shared" si="512"/>
        <v>0</v>
      </c>
      <c r="X185" s="101">
        <f t="shared" si="513"/>
        <v>0</v>
      </c>
      <c r="Y185" s="116" t="str">
        <f t="shared" si="297"/>
        <v/>
      </c>
    </row>
    <row r="186" spans="1:25" hidden="1">
      <c r="A186" s="48"/>
      <c r="B186" s="43"/>
      <c r="C186" s="49"/>
      <c r="D186" s="43"/>
      <c r="E186" s="50">
        <v>613800</v>
      </c>
      <c r="F186" s="54" t="s">
        <v>83</v>
      </c>
      <c r="G186" s="99">
        <v>0</v>
      </c>
      <c r="H186" s="100">
        <v>0</v>
      </c>
      <c r="I186" s="98">
        <f t="shared" si="506"/>
        <v>0</v>
      </c>
      <c r="J186" s="99"/>
      <c r="K186" s="100"/>
      <c r="L186" s="98">
        <f t="shared" si="507"/>
        <v>0</v>
      </c>
      <c r="M186" s="52"/>
      <c r="N186" s="53"/>
      <c r="O186" s="98">
        <f t="shared" si="508"/>
        <v>0</v>
      </c>
      <c r="P186" s="52"/>
      <c r="Q186" s="53"/>
      <c r="R186" s="98">
        <f t="shared" si="509"/>
        <v>0</v>
      </c>
      <c r="S186" s="52"/>
      <c r="T186" s="53"/>
      <c r="U186" s="98">
        <f t="shared" si="510"/>
        <v>0</v>
      </c>
      <c r="V186" s="99">
        <f t="shared" si="511"/>
        <v>0</v>
      </c>
      <c r="W186" s="100">
        <f t="shared" si="512"/>
        <v>0</v>
      </c>
      <c r="X186" s="101">
        <f t="shared" si="513"/>
        <v>0</v>
      </c>
      <c r="Y186" s="116" t="str">
        <f t="shared" si="297"/>
        <v/>
      </c>
    </row>
    <row r="187" spans="1:25" hidden="1">
      <c r="A187" s="48"/>
      <c r="B187" s="43"/>
      <c r="C187" s="49"/>
      <c r="D187" s="43"/>
      <c r="E187" s="50">
        <v>613900</v>
      </c>
      <c r="F187" s="54" t="s">
        <v>81</v>
      </c>
      <c r="G187" s="99">
        <v>2500</v>
      </c>
      <c r="H187" s="100">
        <v>0</v>
      </c>
      <c r="I187" s="98">
        <f t="shared" si="506"/>
        <v>2500</v>
      </c>
      <c r="J187" s="99"/>
      <c r="K187" s="100"/>
      <c r="L187" s="98">
        <f t="shared" si="507"/>
        <v>0</v>
      </c>
      <c r="M187" s="52"/>
      <c r="N187" s="53"/>
      <c r="O187" s="98">
        <f t="shared" si="508"/>
        <v>0</v>
      </c>
      <c r="P187" s="52"/>
      <c r="Q187" s="53"/>
      <c r="R187" s="98">
        <f t="shared" si="509"/>
        <v>0</v>
      </c>
      <c r="S187" s="52"/>
      <c r="T187" s="53"/>
      <c r="U187" s="98">
        <f t="shared" si="510"/>
        <v>0</v>
      </c>
      <c r="V187" s="99">
        <f t="shared" si="511"/>
        <v>0</v>
      </c>
      <c r="W187" s="100">
        <f t="shared" si="512"/>
        <v>0</v>
      </c>
      <c r="X187" s="101">
        <f t="shared" si="513"/>
        <v>0</v>
      </c>
      <c r="Y187" s="116" t="str">
        <f t="shared" si="297"/>
        <v/>
      </c>
    </row>
    <row r="188" spans="1:25" hidden="1">
      <c r="A188" s="48"/>
      <c r="B188" s="43"/>
      <c r="C188" s="49"/>
      <c r="D188" s="43"/>
      <c r="E188" s="50">
        <v>613900</v>
      </c>
      <c r="F188" s="54" t="s">
        <v>84</v>
      </c>
      <c r="G188" s="99">
        <v>0</v>
      </c>
      <c r="H188" s="100">
        <v>0</v>
      </c>
      <c r="I188" s="98">
        <f t="shared" si="506"/>
        <v>0</v>
      </c>
      <c r="J188" s="99"/>
      <c r="K188" s="100"/>
      <c r="L188" s="98">
        <f t="shared" si="507"/>
        <v>0</v>
      </c>
      <c r="M188" s="52"/>
      <c r="N188" s="53"/>
      <c r="O188" s="98">
        <f t="shared" si="508"/>
        <v>0</v>
      </c>
      <c r="P188" s="52"/>
      <c r="Q188" s="53"/>
      <c r="R188" s="98">
        <f t="shared" si="509"/>
        <v>0</v>
      </c>
      <c r="S188" s="52"/>
      <c r="T188" s="53"/>
      <c r="U188" s="98">
        <f t="shared" si="510"/>
        <v>0</v>
      </c>
      <c r="V188" s="99">
        <f t="shared" si="511"/>
        <v>0</v>
      </c>
      <c r="W188" s="100">
        <f t="shared" si="512"/>
        <v>0</v>
      </c>
      <c r="X188" s="101">
        <f t="shared" si="513"/>
        <v>0</v>
      </c>
      <c r="Y188" s="116" t="str">
        <f t="shared" si="297"/>
        <v/>
      </c>
    </row>
    <row r="189" spans="1:25" hidden="1">
      <c r="A189" s="40"/>
      <c r="B189" s="41"/>
      <c r="C189" s="42"/>
      <c r="D189" s="43"/>
      <c r="E189" s="44">
        <v>821000</v>
      </c>
      <c r="F189" s="45" t="s">
        <v>85</v>
      </c>
      <c r="G189" s="94">
        <f>SUM(G190:G191)</f>
        <v>7000</v>
      </c>
      <c r="H189" s="95">
        <f t="shared" ref="H189" si="514">SUM(H190:H191)</f>
        <v>0</v>
      </c>
      <c r="I189" s="96">
        <f t="shared" ref="I189" si="515">SUM(I190:I191)</f>
        <v>7000</v>
      </c>
      <c r="J189" s="94">
        <f t="shared" ref="J189" si="516">SUM(J190:J191)</f>
        <v>0</v>
      </c>
      <c r="K189" s="95">
        <f t="shared" ref="K189" si="517">SUM(K190:K191)</f>
        <v>0</v>
      </c>
      <c r="L189" s="96">
        <f t="shared" ref="L189" si="518">SUM(L190:L191)</f>
        <v>0</v>
      </c>
      <c r="M189" s="94">
        <f t="shared" ref="M189" si="519">SUM(M190:M191)</f>
        <v>0</v>
      </c>
      <c r="N189" s="95">
        <f t="shared" ref="N189" si="520">SUM(N190:N191)</f>
        <v>0</v>
      </c>
      <c r="O189" s="96">
        <f t="shared" ref="O189" si="521">SUM(O190:O191)</f>
        <v>0</v>
      </c>
      <c r="P189" s="94">
        <f t="shared" ref="P189" si="522">SUM(P190:P191)</f>
        <v>0</v>
      </c>
      <c r="Q189" s="95">
        <f t="shared" ref="Q189" si="523">SUM(Q190:Q191)</f>
        <v>0</v>
      </c>
      <c r="R189" s="96">
        <f t="shared" ref="R189" si="524">SUM(R190:R191)</f>
        <v>0</v>
      </c>
      <c r="S189" s="94">
        <f t="shared" ref="S189" si="525">SUM(S190:S191)</f>
        <v>0</v>
      </c>
      <c r="T189" s="95">
        <f t="shared" ref="T189" si="526">SUM(T190:T191)</f>
        <v>0</v>
      </c>
      <c r="U189" s="96">
        <f t="shared" ref="U189" si="527">SUM(U190:U191)</f>
        <v>0</v>
      </c>
      <c r="V189" s="94">
        <f t="shared" ref="V189" si="528">SUM(V190:V191)</f>
        <v>0</v>
      </c>
      <c r="W189" s="95">
        <f t="shared" ref="W189" si="529">SUM(W190:W191)</f>
        <v>0</v>
      </c>
      <c r="X189" s="97">
        <f t="shared" ref="X189" si="530">SUM(X190:X191)</f>
        <v>0</v>
      </c>
      <c r="Y189" s="116" t="str">
        <f t="shared" si="297"/>
        <v/>
      </c>
    </row>
    <row r="190" spans="1:25" hidden="1">
      <c r="A190" s="48"/>
      <c r="B190" s="43"/>
      <c r="C190" s="49"/>
      <c r="D190" s="43"/>
      <c r="E190" s="50">
        <v>821200</v>
      </c>
      <c r="F190" s="51" t="s">
        <v>86</v>
      </c>
      <c r="G190" s="99">
        <v>0</v>
      </c>
      <c r="H190" s="100">
        <v>0</v>
      </c>
      <c r="I190" s="98">
        <f>SUM(G190:H190)</f>
        <v>0</v>
      </c>
      <c r="J190" s="99"/>
      <c r="K190" s="100"/>
      <c r="L190" s="98">
        <f>SUM(J190:K190)</f>
        <v>0</v>
      </c>
      <c r="M190" s="52"/>
      <c r="N190" s="53"/>
      <c r="O190" s="98">
        <f>SUM(M190:N190)</f>
        <v>0</v>
      </c>
      <c r="P190" s="52"/>
      <c r="Q190" s="53"/>
      <c r="R190" s="98">
        <f>SUM(P190:Q190)</f>
        <v>0</v>
      </c>
      <c r="S190" s="52"/>
      <c r="T190" s="53"/>
      <c r="U190" s="98">
        <f>SUM(S190:T190)</f>
        <v>0</v>
      </c>
      <c r="V190" s="99">
        <f t="shared" ref="V190:V191" si="531">S190+P190+M190+J190</f>
        <v>0</v>
      </c>
      <c r="W190" s="100">
        <f t="shared" ref="W190:W191" si="532">T190+Q190+N190+K190</f>
        <v>0</v>
      </c>
      <c r="X190" s="101">
        <f>SUM(V190:W190)</f>
        <v>0</v>
      </c>
      <c r="Y190" s="116" t="str">
        <f t="shared" si="297"/>
        <v/>
      </c>
    </row>
    <row r="191" spans="1:25" ht="12.75" hidden="1" thickBot="1">
      <c r="A191" s="55"/>
      <c r="B191" s="56"/>
      <c r="C191" s="57"/>
      <c r="D191" s="56"/>
      <c r="E191" s="58">
        <v>821300</v>
      </c>
      <c r="F191" s="59" t="s">
        <v>87</v>
      </c>
      <c r="G191" s="103">
        <v>7000</v>
      </c>
      <c r="H191" s="104">
        <v>0</v>
      </c>
      <c r="I191" s="102">
        <f>SUM(G191:H191)</f>
        <v>7000</v>
      </c>
      <c r="J191" s="103"/>
      <c r="K191" s="104"/>
      <c r="L191" s="102">
        <f>SUM(J191:K191)</f>
        <v>0</v>
      </c>
      <c r="M191" s="60"/>
      <c r="N191" s="61"/>
      <c r="O191" s="102">
        <f>SUM(M191:N191)</f>
        <v>0</v>
      </c>
      <c r="P191" s="60"/>
      <c r="Q191" s="61"/>
      <c r="R191" s="102">
        <f>SUM(P191:Q191)</f>
        <v>0</v>
      </c>
      <c r="S191" s="60"/>
      <c r="T191" s="61"/>
      <c r="U191" s="102">
        <f>SUM(S191:T191)</f>
        <v>0</v>
      </c>
      <c r="V191" s="103">
        <f t="shared" si="531"/>
        <v>0</v>
      </c>
      <c r="W191" s="104">
        <f t="shared" si="532"/>
        <v>0</v>
      </c>
      <c r="X191" s="105">
        <f>SUM(V191:W191)</f>
        <v>0</v>
      </c>
      <c r="Y191" s="116" t="str">
        <f t="shared" si="297"/>
        <v/>
      </c>
    </row>
    <row r="192" spans="1:25" ht="12.75" hidden="1" thickBot="1">
      <c r="A192" s="62"/>
      <c r="B192" s="63"/>
      <c r="C192" s="64"/>
      <c r="D192" s="65"/>
      <c r="E192" s="63"/>
      <c r="F192" s="66" t="s">
        <v>112</v>
      </c>
      <c r="G192" s="106">
        <f>G172+G176+G178+G189</f>
        <v>189600</v>
      </c>
      <c r="H192" s="107">
        <f t="shared" ref="H192:X192" si="533">H172+H176+H178+H189</f>
        <v>0</v>
      </c>
      <c r="I192" s="108">
        <f t="shared" si="533"/>
        <v>189600</v>
      </c>
      <c r="J192" s="106">
        <f t="shared" si="533"/>
        <v>0</v>
      </c>
      <c r="K192" s="107">
        <f t="shared" si="533"/>
        <v>0</v>
      </c>
      <c r="L192" s="108">
        <f t="shared" si="533"/>
        <v>0</v>
      </c>
      <c r="M192" s="106">
        <f t="shared" si="533"/>
        <v>0</v>
      </c>
      <c r="N192" s="107">
        <f t="shared" si="533"/>
        <v>0</v>
      </c>
      <c r="O192" s="108">
        <f t="shared" si="533"/>
        <v>0</v>
      </c>
      <c r="P192" s="106">
        <f t="shared" si="533"/>
        <v>0</v>
      </c>
      <c r="Q192" s="107">
        <f t="shared" si="533"/>
        <v>0</v>
      </c>
      <c r="R192" s="108">
        <f t="shared" si="533"/>
        <v>0</v>
      </c>
      <c r="S192" s="106">
        <f t="shared" si="533"/>
        <v>0</v>
      </c>
      <c r="T192" s="107">
        <f t="shared" si="533"/>
        <v>0</v>
      </c>
      <c r="U192" s="108">
        <f t="shared" si="533"/>
        <v>0</v>
      </c>
      <c r="V192" s="106">
        <f t="shared" si="533"/>
        <v>0</v>
      </c>
      <c r="W192" s="107">
        <f t="shared" si="533"/>
        <v>0</v>
      </c>
      <c r="X192" s="109">
        <f t="shared" si="533"/>
        <v>0</v>
      </c>
      <c r="Y192" s="116" t="str">
        <f t="shared" ref="Y192:Y255" si="534">IF(OR(V192&gt;G192, W192&gt;H192),"Ukupni operativni plan je veći od Proračuna!","")</f>
        <v/>
      </c>
    </row>
    <row r="193" spans="1:25" hidden="1">
      <c r="D193" s="67"/>
      <c r="G193" s="179"/>
      <c r="H193" s="179"/>
      <c r="I193" s="179"/>
      <c r="J193" s="179"/>
      <c r="K193" s="179"/>
      <c r="L193" s="179"/>
      <c r="Y193" s="116" t="str">
        <f t="shared" si="534"/>
        <v/>
      </c>
    </row>
    <row r="194" spans="1:25" hidden="1">
      <c r="A194" s="68" t="s">
        <v>113</v>
      </c>
      <c r="B194" s="69" t="s">
        <v>67</v>
      </c>
      <c r="C194" s="70" t="s">
        <v>68</v>
      </c>
      <c r="D194" s="76"/>
      <c r="E194" s="43"/>
      <c r="F194" s="45" t="s">
        <v>16</v>
      </c>
      <c r="G194" s="180"/>
      <c r="H194" s="181"/>
      <c r="I194" s="182"/>
      <c r="J194" s="180"/>
      <c r="K194" s="181"/>
      <c r="L194" s="182"/>
      <c r="M194" s="48"/>
      <c r="N194" s="43"/>
      <c r="O194" s="49"/>
      <c r="P194" s="48"/>
      <c r="Q194" s="43"/>
      <c r="R194" s="49"/>
      <c r="S194" s="48"/>
      <c r="T194" s="43"/>
      <c r="U194" s="49"/>
      <c r="V194" s="48"/>
      <c r="W194" s="43"/>
      <c r="X194" s="74"/>
      <c r="Y194" s="116" t="str">
        <f t="shared" si="534"/>
        <v/>
      </c>
    </row>
    <row r="195" spans="1:25" hidden="1">
      <c r="A195" s="40"/>
      <c r="B195" s="41"/>
      <c r="C195" s="42"/>
      <c r="D195" s="76"/>
      <c r="E195" s="44">
        <v>611000</v>
      </c>
      <c r="F195" s="45" t="s">
        <v>69</v>
      </c>
      <c r="G195" s="94">
        <f>SUM(G196:G198)</f>
        <v>267560</v>
      </c>
      <c r="H195" s="95">
        <f t="shared" ref="H195" si="535">SUM(H196:H198)</f>
        <v>0</v>
      </c>
      <c r="I195" s="96">
        <f t="shared" ref="I195" si="536">SUM(I196:I198)</f>
        <v>267560</v>
      </c>
      <c r="J195" s="94">
        <f t="shared" ref="J195" si="537">SUM(J196:J198)</f>
        <v>0</v>
      </c>
      <c r="K195" s="95">
        <f t="shared" ref="K195" si="538">SUM(K196:K198)</f>
        <v>0</v>
      </c>
      <c r="L195" s="96">
        <f t="shared" ref="L195" si="539">SUM(L196:L198)</f>
        <v>0</v>
      </c>
      <c r="M195" s="94">
        <f t="shared" ref="M195" si="540">SUM(M196:M198)</f>
        <v>0</v>
      </c>
      <c r="N195" s="95">
        <f t="shared" ref="N195" si="541">SUM(N196:N198)</f>
        <v>0</v>
      </c>
      <c r="O195" s="96">
        <f t="shared" ref="O195" si="542">SUM(O196:O198)</f>
        <v>0</v>
      </c>
      <c r="P195" s="94">
        <f t="shared" ref="P195" si="543">SUM(P196:P198)</f>
        <v>0</v>
      </c>
      <c r="Q195" s="95">
        <f t="shared" ref="Q195" si="544">SUM(Q196:Q198)</f>
        <v>0</v>
      </c>
      <c r="R195" s="96">
        <f t="shared" ref="R195" si="545">SUM(R196:R198)</f>
        <v>0</v>
      </c>
      <c r="S195" s="94">
        <f t="shared" ref="S195" si="546">SUM(S196:S198)</f>
        <v>0</v>
      </c>
      <c r="T195" s="95">
        <f t="shared" ref="T195" si="547">SUM(T196:T198)</f>
        <v>0</v>
      </c>
      <c r="U195" s="96">
        <f t="shared" ref="U195" si="548">SUM(U196:U198)</f>
        <v>0</v>
      </c>
      <c r="V195" s="94">
        <f t="shared" ref="V195" si="549">SUM(V196:V198)</f>
        <v>0</v>
      </c>
      <c r="W195" s="95">
        <f t="shared" ref="W195" si="550">SUM(W196:W198)</f>
        <v>0</v>
      </c>
      <c r="X195" s="97">
        <f t="shared" ref="X195" si="551">SUM(X196:X198)</f>
        <v>0</v>
      </c>
      <c r="Y195" s="116" t="str">
        <f t="shared" si="534"/>
        <v/>
      </c>
    </row>
    <row r="196" spans="1:25" hidden="1">
      <c r="A196" s="48"/>
      <c r="B196" s="43"/>
      <c r="C196" s="49"/>
      <c r="D196" s="76"/>
      <c r="E196" s="50">
        <v>611100</v>
      </c>
      <c r="F196" s="51" t="s">
        <v>70</v>
      </c>
      <c r="G196" s="99">
        <v>209740</v>
      </c>
      <c r="H196" s="100">
        <v>0</v>
      </c>
      <c r="I196" s="98">
        <f>SUM(G196:H196)</f>
        <v>209740</v>
      </c>
      <c r="J196" s="99"/>
      <c r="K196" s="100"/>
      <c r="L196" s="98">
        <f>SUM(J196:K196)</f>
        <v>0</v>
      </c>
      <c r="M196" s="52"/>
      <c r="N196" s="53"/>
      <c r="O196" s="98">
        <f>SUM(M196:N196)</f>
        <v>0</v>
      </c>
      <c r="P196" s="52"/>
      <c r="Q196" s="53"/>
      <c r="R196" s="98">
        <f>SUM(P196:Q196)</f>
        <v>0</v>
      </c>
      <c r="S196" s="52"/>
      <c r="T196" s="53"/>
      <c r="U196" s="98">
        <f>SUM(S196:T196)</f>
        <v>0</v>
      </c>
      <c r="V196" s="99">
        <f t="shared" ref="V196:V198" si="552">S196+P196+M196+J196</f>
        <v>0</v>
      </c>
      <c r="W196" s="100">
        <f t="shared" ref="W196:W198" si="553">T196+Q196+N196+K196</f>
        <v>0</v>
      </c>
      <c r="X196" s="101">
        <f>SUM(V196:W196)</f>
        <v>0</v>
      </c>
      <c r="Y196" s="116" t="str">
        <f t="shared" si="534"/>
        <v/>
      </c>
    </row>
    <row r="197" spans="1:25" hidden="1">
      <c r="A197" s="48"/>
      <c r="B197" s="43"/>
      <c r="C197" s="49"/>
      <c r="D197" s="76"/>
      <c r="E197" s="50">
        <v>611200</v>
      </c>
      <c r="F197" s="51" t="s">
        <v>71</v>
      </c>
      <c r="G197" s="99">
        <v>57820</v>
      </c>
      <c r="H197" s="100">
        <v>0</v>
      </c>
      <c r="I197" s="98">
        <f t="shared" ref="I197:I198" si="554">SUM(G197:H197)</f>
        <v>57820</v>
      </c>
      <c r="J197" s="99"/>
      <c r="K197" s="100"/>
      <c r="L197" s="98">
        <f t="shared" ref="L197:L198" si="555">SUM(J197:K197)</f>
        <v>0</v>
      </c>
      <c r="M197" s="52"/>
      <c r="N197" s="53"/>
      <c r="O197" s="98">
        <f t="shared" ref="O197:O198" si="556">SUM(M197:N197)</f>
        <v>0</v>
      </c>
      <c r="P197" s="52"/>
      <c r="Q197" s="53"/>
      <c r="R197" s="98">
        <f t="shared" ref="R197:R198" si="557">SUM(P197:Q197)</f>
        <v>0</v>
      </c>
      <c r="S197" s="52"/>
      <c r="T197" s="53"/>
      <c r="U197" s="98">
        <f t="shared" ref="U197:U198" si="558">SUM(S197:T197)</f>
        <v>0</v>
      </c>
      <c r="V197" s="99">
        <f t="shared" si="552"/>
        <v>0</v>
      </c>
      <c r="W197" s="100">
        <f t="shared" si="553"/>
        <v>0</v>
      </c>
      <c r="X197" s="101">
        <f t="shared" ref="X197:X198" si="559">SUM(V197:W197)</f>
        <v>0</v>
      </c>
      <c r="Y197" s="116" t="str">
        <f t="shared" si="534"/>
        <v/>
      </c>
    </row>
    <row r="198" spans="1:25" hidden="1">
      <c r="A198" s="48"/>
      <c r="B198" s="43"/>
      <c r="C198" s="49"/>
      <c r="D198" s="76"/>
      <c r="E198" s="50">
        <v>611200</v>
      </c>
      <c r="F198" s="51" t="s">
        <v>72</v>
      </c>
      <c r="G198" s="99">
        <v>0</v>
      </c>
      <c r="H198" s="100">
        <v>0</v>
      </c>
      <c r="I198" s="98">
        <f t="shared" si="554"/>
        <v>0</v>
      </c>
      <c r="J198" s="99"/>
      <c r="K198" s="100"/>
      <c r="L198" s="98">
        <f t="shared" si="555"/>
        <v>0</v>
      </c>
      <c r="M198" s="52"/>
      <c r="N198" s="53"/>
      <c r="O198" s="98">
        <f t="shared" si="556"/>
        <v>0</v>
      </c>
      <c r="P198" s="52"/>
      <c r="Q198" s="53"/>
      <c r="R198" s="98">
        <f t="shared" si="557"/>
        <v>0</v>
      </c>
      <c r="S198" s="52"/>
      <c r="T198" s="53"/>
      <c r="U198" s="98">
        <f t="shared" si="558"/>
        <v>0</v>
      </c>
      <c r="V198" s="99">
        <f t="shared" si="552"/>
        <v>0</v>
      </c>
      <c r="W198" s="100">
        <f t="shared" si="553"/>
        <v>0</v>
      </c>
      <c r="X198" s="101">
        <f t="shared" si="559"/>
        <v>0</v>
      </c>
      <c r="Y198" s="116" t="str">
        <f t="shared" si="534"/>
        <v/>
      </c>
    </row>
    <row r="199" spans="1:25" hidden="1">
      <c r="A199" s="40"/>
      <c r="B199" s="41"/>
      <c r="C199" s="42"/>
      <c r="D199" s="76"/>
      <c r="E199" s="44">
        <v>612000</v>
      </c>
      <c r="F199" s="45" t="s">
        <v>73</v>
      </c>
      <c r="G199" s="94">
        <f>G200</f>
        <v>22720</v>
      </c>
      <c r="H199" s="95">
        <f t="shared" ref="H199" si="560">H200</f>
        <v>0</v>
      </c>
      <c r="I199" s="96">
        <f t="shared" ref="I199" si="561">I200</f>
        <v>22720</v>
      </c>
      <c r="J199" s="94">
        <f t="shared" ref="J199" si="562">J200</f>
        <v>0</v>
      </c>
      <c r="K199" s="95">
        <f t="shared" ref="K199" si="563">K200</f>
        <v>0</v>
      </c>
      <c r="L199" s="96">
        <f t="shared" ref="L199" si="564">L200</f>
        <v>0</v>
      </c>
      <c r="M199" s="94">
        <f t="shared" ref="M199" si="565">M200</f>
        <v>0</v>
      </c>
      <c r="N199" s="95">
        <f t="shared" ref="N199" si="566">N200</f>
        <v>0</v>
      </c>
      <c r="O199" s="96">
        <f t="shared" ref="O199" si="567">O200</f>
        <v>0</v>
      </c>
      <c r="P199" s="94">
        <f t="shared" ref="P199" si="568">P200</f>
        <v>0</v>
      </c>
      <c r="Q199" s="95">
        <f t="shared" ref="Q199" si="569">Q200</f>
        <v>0</v>
      </c>
      <c r="R199" s="96">
        <f t="shared" ref="R199" si="570">R200</f>
        <v>0</v>
      </c>
      <c r="S199" s="94">
        <f t="shared" ref="S199" si="571">S200</f>
        <v>0</v>
      </c>
      <c r="T199" s="95">
        <f t="shared" ref="T199" si="572">T200</f>
        <v>0</v>
      </c>
      <c r="U199" s="96">
        <f t="shared" ref="U199" si="573">U200</f>
        <v>0</v>
      </c>
      <c r="V199" s="94">
        <f t="shared" ref="V199" si="574">V200</f>
        <v>0</v>
      </c>
      <c r="W199" s="95">
        <f t="shared" ref="W199" si="575">W200</f>
        <v>0</v>
      </c>
      <c r="X199" s="97">
        <f t="shared" ref="X199" si="576">X200</f>
        <v>0</v>
      </c>
      <c r="Y199" s="116" t="str">
        <f t="shared" si="534"/>
        <v/>
      </c>
    </row>
    <row r="200" spans="1:25" hidden="1">
      <c r="A200" s="48"/>
      <c r="B200" s="43"/>
      <c r="C200" s="49"/>
      <c r="D200" s="76"/>
      <c r="E200" s="50">
        <v>612100</v>
      </c>
      <c r="F200" s="51" t="s">
        <v>73</v>
      </c>
      <c r="G200" s="99">
        <v>22720</v>
      </c>
      <c r="H200" s="100">
        <v>0</v>
      </c>
      <c r="I200" s="98">
        <f>SUM(G200:H200)</f>
        <v>22720</v>
      </c>
      <c r="J200" s="99"/>
      <c r="K200" s="100"/>
      <c r="L200" s="98">
        <f>SUM(J200:K200)</f>
        <v>0</v>
      </c>
      <c r="M200" s="52"/>
      <c r="N200" s="53"/>
      <c r="O200" s="98">
        <f>SUM(M200:N200)</f>
        <v>0</v>
      </c>
      <c r="P200" s="52"/>
      <c r="Q200" s="53"/>
      <c r="R200" s="98">
        <f>SUM(P200:Q200)</f>
        <v>0</v>
      </c>
      <c r="S200" s="52"/>
      <c r="T200" s="53"/>
      <c r="U200" s="98">
        <f>SUM(S200:T200)</f>
        <v>0</v>
      </c>
      <c r="V200" s="99">
        <f>S200+P200+M200+J200</f>
        <v>0</v>
      </c>
      <c r="W200" s="100">
        <f>T200+Q200+N200+K200</f>
        <v>0</v>
      </c>
      <c r="X200" s="101">
        <f>SUM(V200:W200)</f>
        <v>0</v>
      </c>
      <c r="Y200" s="116" t="str">
        <f t="shared" si="534"/>
        <v/>
      </c>
    </row>
    <row r="201" spans="1:25" hidden="1">
      <c r="A201" s="40"/>
      <c r="B201" s="41"/>
      <c r="C201" s="42"/>
      <c r="D201" s="76"/>
      <c r="E201" s="44">
        <v>613000</v>
      </c>
      <c r="F201" s="45" t="s">
        <v>74</v>
      </c>
      <c r="G201" s="94">
        <f>SUM(G202:G211)</f>
        <v>403500</v>
      </c>
      <c r="H201" s="95">
        <f t="shared" ref="H201" si="577">SUM(H202:H211)</f>
        <v>0</v>
      </c>
      <c r="I201" s="96">
        <f t="shared" ref="I201" si="578">SUM(I202:I211)</f>
        <v>403500</v>
      </c>
      <c r="J201" s="94">
        <f t="shared" ref="J201" si="579">SUM(J202:J211)</f>
        <v>0</v>
      </c>
      <c r="K201" s="95">
        <f t="shared" ref="K201" si="580">SUM(K202:K211)</f>
        <v>0</v>
      </c>
      <c r="L201" s="96">
        <f t="shared" ref="L201" si="581">SUM(L202:L211)</f>
        <v>0</v>
      </c>
      <c r="M201" s="94">
        <f t="shared" ref="M201" si="582">SUM(M202:M211)</f>
        <v>0</v>
      </c>
      <c r="N201" s="95">
        <f t="shared" ref="N201" si="583">SUM(N202:N211)</f>
        <v>0</v>
      </c>
      <c r="O201" s="96">
        <f t="shared" ref="O201" si="584">SUM(O202:O211)</f>
        <v>0</v>
      </c>
      <c r="P201" s="94">
        <f t="shared" ref="P201" si="585">SUM(P202:P211)</f>
        <v>0</v>
      </c>
      <c r="Q201" s="95">
        <f t="shared" ref="Q201" si="586">SUM(Q202:Q211)</f>
        <v>0</v>
      </c>
      <c r="R201" s="96">
        <f t="shared" ref="R201" si="587">SUM(R202:R211)</f>
        <v>0</v>
      </c>
      <c r="S201" s="94">
        <f t="shared" ref="S201" si="588">SUM(S202:S211)</f>
        <v>0</v>
      </c>
      <c r="T201" s="95">
        <f t="shared" ref="T201" si="589">SUM(T202:T211)</f>
        <v>0</v>
      </c>
      <c r="U201" s="96">
        <f t="shared" ref="U201" si="590">SUM(U202:U211)</f>
        <v>0</v>
      </c>
      <c r="V201" s="94">
        <f t="shared" ref="V201" si="591">SUM(V202:V211)</f>
        <v>0</v>
      </c>
      <c r="W201" s="95">
        <f t="shared" ref="W201" si="592">SUM(W202:W211)</f>
        <v>0</v>
      </c>
      <c r="X201" s="97">
        <f t="shared" ref="X201" si="593">SUM(X202:X211)</f>
        <v>0</v>
      </c>
      <c r="Y201" s="116" t="str">
        <f t="shared" si="534"/>
        <v/>
      </c>
    </row>
    <row r="202" spans="1:25" hidden="1">
      <c r="A202" s="48"/>
      <c r="B202" s="43"/>
      <c r="C202" s="49"/>
      <c r="D202" s="76"/>
      <c r="E202" s="50">
        <v>613100</v>
      </c>
      <c r="F202" s="54" t="s">
        <v>75</v>
      </c>
      <c r="G202" s="99">
        <v>7000</v>
      </c>
      <c r="H202" s="100">
        <v>0</v>
      </c>
      <c r="I202" s="98">
        <f t="shared" ref="I202:I211" si="594">SUM(G202:H202)</f>
        <v>7000</v>
      </c>
      <c r="J202" s="99"/>
      <c r="K202" s="100"/>
      <c r="L202" s="98">
        <f t="shared" ref="L202:L211" si="595">SUM(J202:K202)</f>
        <v>0</v>
      </c>
      <c r="M202" s="52"/>
      <c r="N202" s="53"/>
      <c r="O202" s="98">
        <f t="shared" ref="O202:O211" si="596">SUM(M202:N202)</f>
        <v>0</v>
      </c>
      <c r="P202" s="52"/>
      <c r="Q202" s="53"/>
      <c r="R202" s="98">
        <f t="shared" ref="R202:R211" si="597">SUM(P202:Q202)</f>
        <v>0</v>
      </c>
      <c r="S202" s="52"/>
      <c r="T202" s="53"/>
      <c r="U202" s="98">
        <f t="shared" ref="U202:U211" si="598">SUM(S202:T202)</f>
        <v>0</v>
      </c>
      <c r="V202" s="99">
        <f t="shared" ref="V202:V211" si="599">S202+P202+M202+J202</f>
        <v>0</v>
      </c>
      <c r="W202" s="100">
        <f t="shared" ref="W202:W211" si="600">T202+Q202+N202+K202</f>
        <v>0</v>
      </c>
      <c r="X202" s="101">
        <f t="shared" ref="X202:X211" si="601">SUM(V202:W202)</f>
        <v>0</v>
      </c>
      <c r="Y202" s="116" t="str">
        <f t="shared" si="534"/>
        <v/>
      </c>
    </row>
    <row r="203" spans="1:25" hidden="1">
      <c r="A203" s="48"/>
      <c r="B203" s="43"/>
      <c r="C203" s="49"/>
      <c r="D203" s="76"/>
      <c r="E203" s="50">
        <v>613200</v>
      </c>
      <c r="F203" s="54" t="s">
        <v>76</v>
      </c>
      <c r="G203" s="99">
        <v>104000</v>
      </c>
      <c r="H203" s="100">
        <v>0</v>
      </c>
      <c r="I203" s="98">
        <f t="shared" si="594"/>
        <v>104000</v>
      </c>
      <c r="J203" s="99"/>
      <c r="K203" s="100"/>
      <c r="L203" s="98">
        <f t="shared" si="595"/>
        <v>0</v>
      </c>
      <c r="M203" s="52"/>
      <c r="N203" s="53"/>
      <c r="O203" s="98">
        <f t="shared" si="596"/>
        <v>0</v>
      </c>
      <c r="P203" s="52"/>
      <c r="Q203" s="53"/>
      <c r="R203" s="98">
        <f t="shared" si="597"/>
        <v>0</v>
      </c>
      <c r="S203" s="52"/>
      <c r="T203" s="53"/>
      <c r="U203" s="98">
        <f t="shared" si="598"/>
        <v>0</v>
      </c>
      <c r="V203" s="99">
        <f t="shared" si="599"/>
        <v>0</v>
      </c>
      <c r="W203" s="100">
        <f t="shared" si="600"/>
        <v>0</v>
      </c>
      <c r="X203" s="101">
        <f t="shared" si="601"/>
        <v>0</v>
      </c>
      <c r="Y203" s="116" t="str">
        <f t="shared" si="534"/>
        <v/>
      </c>
    </row>
    <row r="204" spans="1:25" hidden="1">
      <c r="A204" s="48"/>
      <c r="B204" s="43"/>
      <c r="C204" s="49"/>
      <c r="D204" s="76"/>
      <c r="E204" s="50">
        <v>613300</v>
      </c>
      <c r="F204" s="54" t="s">
        <v>77</v>
      </c>
      <c r="G204" s="99">
        <v>44000</v>
      </c>
      <c r="H204" s="100">
        <v>0</v>
      </c>
      <c r="I204" s="98">
        <f t="shared" si="594"/>
        <v>44000</v>
      </c>
      <c r="J204" s="99"/>
      <c r="K204" s="100"/>
      <c r="L204" s="98">
        <f t="shared" si="595"/>
        <v>0</v>
      </c>
      <c r="M204" s="52"/>
      <c r="N204" s="53"/>
      <c r="O204" s="98">
        <f t="shared" si="596"/>
        <v>0</v>
      </c>
      <c r="P204" s="52"/>
      <c r="Q204" s="53"/>
      <c r="R204" s="98">
        <f t="shared" si="597"/>
        <v>0</v>
      </c>
      <c r="S204" s="52"/>
      <c r="T204" s="53"/>
      <c r="U204" s="98">
        <f t="shared" si="598"/>
        <v>0</v>
      </c>
      <c r="V204" s="99">
        <f t="shared" si="599"/>
        <v>0</v>
      </c>
      <c r="W204" s="100">
        <f t="shared" si="600"/>
        <v>0</v>
      </c>
      <c r="X204" s="101">
        <f t="shared" si="601"/>
        <v>0</v>
      </c>
      <c r="Y204" s="116" t="str">
        <f t="shared" si="534"/>
        <v/>
      </c>
    </row>
    <row r="205" spans="1:25" hidden="1">
      <c r="A205" s="48"/>
      <c r="B205" s="43"/>
      <c r="C205" s="49"/>
      <c r="D205" s="76"/>
      <c r="E205" s="50">
        <v>613400</v>
      </c>
      <c r="F205" s="54" t="s">
        <v>78</v>
      </c>
      <c r="G205" s="99">
        <v>84000</v>
      </c>
      <c r="H205" s="100">
        <v>0</v>
      </c>
      <c r="I205" s="98">
        <f t="shared" si="594"/>
        <v>84000</v>
      </c>
      <c r="J205" s="99"/>
      <c r="K205" s="100"/>
      <c r="L205" s="98">
        <f t="shared" si="595"/>
        <v>0</v>
      </c>
      <c r="M205" s="52"/>
      <c r="N205" s="53"/>
      <c r="O205" s="98">
        <f t="shared" si="596"/>
        <v>0</v>
      </c>
      <c r="P205" s="52"/>
      <c r="Q205" s="53"/>
      <c r="R205" s="98">
        <f t="shared" si="597"/>
        <v>0</v>
      </c>
      <c r="S205" s="52"/>
      <c r="T205" s="53"/>
      <c r="U205" s="98">
        <f t="shared" si="598"/>
        <v>0</v>
      </c>
      <c r="V205" s="99">
        <f t="shared" si="599"/>
        <v>0</v>
      </c>
      <c r="W205" s="100">
        <f t="shared" si="600"/>
        <v>0</v>
      </c>
      <c r="X205" s="101">
        <f t="shared" si="601"/>
        <v>0</v>
      </c>
      <c r="Y205" s="116" t="str">
        <f t="shared" si="534"/>
        <v/>
      </c>
    </row>
    <row r="206" spans="1:25" hidden="1">
      <c r="A206" s="48"/>
      <c r="B206" s="43"/>
      <c r="C206" s="49"/>
      <c r="D206" s="76"/>
      <c r="E206" s="50">
        <v>613500</v>
      </c>
      <c r="F206" s="54" t="s">
        <v>79</v>
      </c>
      <c r="G206" s="99">
        <v>54000</v>
      </c>
      <c r="H206" s="100">
        <v>0</v>
      </c>
      <c r="I206" s="98">
        <f t="shared" si="594"/>
        <v>54000</v>
      </c>
      <c r="J206" s="99"/>
      <c r="K206" s="100"/>
      <c r="L206" s="98">
        <f t="shared" si="595"/>
        <v>0</v>
      </c>
      <c r="M206" s="52"/>
      <c r="N206" s="53"/>
      <c r="O206" s="98">
        <f t="shared" si="596"/>
        <v>0</v>
      </c>
      <c r="P206" s="52"/>
      <c r="Q206" s="53"/>
      <c r="R206" s="98">
        <f t="shared" si="597"/>
        <v>0</v>
      </c>
      <c r="S206" s="52"/>
      <c r="T206" s="53"/>
      <c r="U206" s="98">
        <f t="shared" si="598"/>
        <v>0</v>
      </c>
      <c r="V206" s="99">
        <f t="shared" si="599"/>
        <v>0</v>
      </c>
      <c r="W206" s="100">
        <f t="shared" si="600"/>
        <v>0</v>
      </c>
      <c r="X206" s="101">
        <f t="shared" si="601"/>
        <v>0</v>
      </c>
      <c r="Y206" s="116" t="str">
        <f t="shared" si="534"/>
        <v/>
      </c>
    </row>
    <row r="207" spans="1:25" hidden="1">
      <c r="A207" s="48"/>
      <c r="B207" s="43"/>
      <c r="C207" s="49"/>
      <c r="D207" s="76"/>
      <c r="E207" s="50">
        <v>613600</v>
      </c>
      <c r="F207" s="54" t="s">
        <v>82</v>
      </c>
      <c r="G207" s="99">
        <v>0</v>
      </c>
      <c r="H207" s="100">
        <v>0</v>
      </c>
      <c r="I207" s="98">
        <f t="shared" si="594"/>
        <v>0</v>
      </c>
      <c r="J207" s="99"/>
      <c r="K207" s="100"/>
      <c r="L207" s="98">
        <f t="shared" si="595"/>
        <v>0</v>
      </c>
      <c r="M207" s="52"/>
      <c r="N207" s="53"/>
      <c r="O207" s="98">
        <f t="shared" si="596"/>
        <v>0</v>
      </c>
      <c r="P207" s="52"/>
      <c r="Q207" s="53"/>
      <c r="R207" s="98">
        <f t="shared" si="597"/>
        <v>0</v>
      </c>
      <c r="S207" s="52"/>
      <c r="T207" s="53"/>
      <c r="U207" s="98">
        <f t="shared" si="598"/>
        <v>0</v>
      </c>
      <c r="V207" s="99">
        <f t="shared" si="599"/>
        <v>0</v>
      </c>
      <c r="W207" s="100">
        <f t="shared" si="600"/>
        <v>0</v>
      </c>
      <c r="X207" s="101">
        <f t="shared" si="601"/>
        <v>0</v>
      </c>
      <c r="Y207" s="116" t="str">
        <f t="shared" si="534"/>
        <v/>
      </c>
    </row>
    <row r="208" spans="1:25" hidden="1">
      <c r="A208" s="48"/>
      <c r="B208" s="43"/>
      <c r="C208" s="49"/>
      <c r="D208" s="76"/>
      <c r="E208" s="50">
        <v>613700</v>
      </c>
      <c r="F208" s="54" t="s">
        <v>80</v>
      </c>
      <c r="G208" s="99">
        <v>42000</v>
      </c>
      <c r="H208" s="100">
        <v>0</v>
      </c>
      <c r="I208" s="98">
        <f t="shared" si="594"/>
        <v>42000</v>
      </c>
      <c r="J208" s="99"/>
      <c r="K208" s="100"/>
      <c r="L208" s="98">
        <f t="shared" si="595"/>
        <v>0</v>
      </c>
      <c r="M208" s="52"/>
      <c r="N208" s="53"/>
      <c r="O208" s="98">
        <f t="shared" si="596"/>
        <v>0</v>
      </c>
      <c r="P208" s="52"/>
      <c r="Q208" s="53"/>
      <c r="R208" s="98">
        <f t="shared" si="597"/>
        <v>0</v>
      </c>
      <c r="S208" s="52"/>
      <c r="T208" s="53"/>
      <c r="U208" s="98">
        <f t="shared" si="598"/>
        <v>0</v>
      </c>
      <c r="V208" s="99">
        <f t="shared" si="599"/>
        <v>0</v>
      </c>
      <c r="W208" s="100">
        <f t="shared" si="600"/>
        <v>0</v>
      </c>
      <c r="X208" s="101">
        <f t="shared" si="601"/>
        <v>0</v>
      </c>
      <c r="Y208" s="116" t="str">
        <f t="shared" si="534"/>
        <v/>
      </c>
    </row>
    <row r="209" spans="1:25" hidden="1">
      <c r="A209" s="48"/>
      <c r="B209" s="43"/>
      <c r="C209" s="49"/>
      <c r="D209" s="76"/>
      <c r="E209" s="50">
        <v>613800</v>
      </c>
      <c r="F209" s="54" t="s">
        <v>83</v>
      </c>
      <c r="G209" s="99">
        <v>10500</v>
      </c>
      <c r="H209" s="100">
        <v>0</v>
      </c>
      <c r="I209" s="98">
        <f t="shared" si="594"/>
        <v>10500</v>
      </c>
      <c r="J209" s="99"/>
      <c r="K209" s="100"/>
      <c r="L209" s="98">
        <f t="shared" si="595"/>
        <v>0</v>
      </c>
      <c r="M209" s="52"/>
      <c r="N209" s="53"/>
      <c r="O209" s="98">
        <f t="shared" si="596"/>
        <v>0</v>
      </c>
      <c r="P209" s="52"/>
      <c r="Q209" s="53"/>
      <c r="R209" s="98">
        <f t="shared" si="597"/>
        <v>0</v>
      </c>
      <c r="S209" s="52"/>
      <c r="T209" s="53"/>
      <c r="U209" s="98">
        <f t="shared" si="598"/>
        <v>0</v>
      </c>
      <c r="V209" s="99">
        <f t="shared" si="599"/>
        <v>0</v>
      </c>
      <c r="W209" s="100">
        <f t="shared" si="600"/>
        <v>0</v>
      </c>
      <c r="X209" s="101">
        <f t="shared" si="601"/>
        <v>0</v>
      </c>
      <c r="Y209" s="116" t="str">
        <f t="shared" si="534"/>
        <v/>
      </c>
    </row>
    <row r="210" spans="1:25" hidden="1">
      <c r="A210" s="48"/>
      <c r="B210" s="43"/>
      <c r="C210" s="49"/>
      <c r="D210" s="76"/>
      <c r="E210" s="50">
        <v>613900</v>
      </c>
      <c r="F210" s="54" t="s">
        <v>81</v>
      </c>
      <c r="G210" s="99">
        <v>58000</v>
      </c>
      <c r="H210" s="100">
        <v>0</v>
      </c>
      <c r="I210" s="98">
        <f t="shared" si="594"/>
        <v>58000</v>
      </c>
      <c r="J210" s="99"/>
      <c r="K210" s="100"/>
      <c r="L210" s="98">
        <f t="shared" si="595"/>
        <v>0</v>
      </c>
      <c r="M210" s="52"/>
      <c r="N210" s="53"/>
      <c r="O210" s="98">
        <f t="shared" si="596"/>
        <v>0</v>
      </c>
      <c r="P210" s="52"/>
      <c r="Q210" s="53"/>
      <c r="R210" s="98">
        <f t="shared" si="597"/>
        <v>0</v>
      </c>
      <c r="S210" s="52"/>
      <c r="T210" s="53"/>
      <c r="U210" s="98">
        <f t="shared" si="598"/>
        <v>0</v>
      </c>
      <c r="V210" s="99">
        <f t="shared" si="599"/>
        <v>0</v>
      </c>
      <c r="W210" s="100">
        <f t="shared" si="600"/>
        <v>0</v>
      </c>
      <c r="X210" s="101">
        <f t="shared" si="601"/>
        <v>0</v>
      </c>
      <c r="Y210" s="116" t="str">
        <f t="shared" si="534"/>
        <v/>
      </c>
    </row>
    <row r="211" spans="1:25" hidden="1">
      <c r="A211" s="48"/>
      <c r="B211" s="43"/>
      <c r="C211" s="49"/>
      <c r="D211" s="76"/>
      <c r="E211" s="50">
        <v>613900</v>
      </c>
      <c r="F211" s="54" t="s">
        <v>84</v>
      </c>
      <c r="G211" s="99">
        <v>0</v>
      </c>
      <c r="H211" s="100">
        <v>0</v>
      </c>
      <c r="I211" s="98">
        <f t="shared" si="594"/>
        <v>0</v>
      </c>
      <c r="J211" s="99"/>
      <c r="K211" s="100"/>
      <c r="L211" s="98">
        <f t="shared" si="595"/>
        <v>0</v>
      </c>
      <c r="M211" s="52"/>
      <c r="N211" s="53"/>
      <c r="O211" s="98">
        <f t="shared" si="596"/>
        <v>0</v>
      </c>
      <c r="P211" s="52"/>
      <c r="Q211" s="53"/>
      <c r="R211" s="98">
        <f t="shared" si="597"/>
        <v>0</v>
      </c>
      <c r="S211" s="52"/>
      <c r="T211" s="53"/>
      <c r="U211" s="98">
        <f t="shared" si="598"/>
        <v>0</v>
      </c>
      <c r="V211" s="99">
        <f t="shared" si="599"/>
        <v>0</v>
      </c>
      <c r="W211" s="100">
        <f t="shared" si="600"/>
        <v>0</v>
      </c>
      <c r="X211" s="101">
        <f t="shared" si="601"/>
        <v>0</v>
      </c>
      <c r="Y211" s="116" t="str">
        <f t="shared" si="534"/>
        <v/>
      </c>
    </row>
    <row r="212" spans="1:25" hidden="1">
      <c r="A212" s="40"/>
      <c r="B212" s="41"/>
      <c r="C212" s="42"/>
      <c r="D212" s="76"/>
      <c r="E212" s="44">
        <v>821000</v>
      </c>
      <c r="F212" s="45" t="s">
        <v>85</v>
      </c>
      <c r="G212" s="94">
        <f>SUM(G213:G214)</f>
        <v>20000</v>
      </c>
      <c r="H212" s="95">
        <f t="shared" ref="H212" si="602">SUM(H213:H214)</f>
        <v>0</v>
      </c>
      <c r="I212" s="96">
        <f t="shared" ref="I212" si="603">SUM(I213:I214)</f>
        <v>20000</v>
      </c>
      <c r="J212" s="94">
        <f t="shared" ref="J212" si="604">SUM(J213:J214)</f>
        <v>0</v>
      </c>
      <c r="K212" s="95">
        <f t="shared" ref="K212" si="605">SUM(K213:K214)</f>
        <v>0</v>
      </c>
      <c r="L212" s="96">
        <f t="shared" ref="L212" si="606">SUM(L213:L214)</f>
        <v>0</v>
      </c>
      <c r="M212" s="94">
        <f t="shared" ref="M212" si="607">SUM(M213:M214)</f>
        <v>0</v>
      </c>
      <c r="N212" s="95">
        <f t="shared" ref="N212" si="608">SUM(N213:N214)</f>
        <v>0</v>
      </c>
      <c r="O212" s="96">
        <f t="shared" ref="O212" si="609">SUM(O213:O214)</f>
        <v>0</v>
      </c>
      <c r="P212" s="94">
        <f t="shared" ref="P212" si="610">SUM(P213:P214)</f>
        <v>0</v>
      </c>
      <c r="Q212" s="95">
        <f t="shared" ref="Q212" si="611">SUM(Q213:Q214)</f>
        <v>0</v>
      </c>
      <c r="R212" s="96">
        <f t="shared" ref="R212" si="612">SUM(R213:R214)</f>
        <v>0</v>
      </c>
      <c r="S212" s="94">
        <f t="shared" ref="S212" si="613">SUM(S213:S214)</f>
        <v>0</v>
      </c>
      <c r="T212" s="95">
        <f t="shared" ref="T212" si="614">SUM(T213:T214)</f>
        <v>0</v>
      </c>
      <c r="U212" s="96">
        <f t="shared" ref="U212" si="615">SUM(U213:U214)</f>
        <v>0</v>
      </c>
      <c r="V212" s="94">
        <f t="shared" ref="V212" si="616">SUM(V213:V214)</f>
        <v>0</v>
      </c>
      <c r="W212" s="95">
        <f t="shared" ref="W212" si="617">SUM(W213:W214)</f>
        <v>0</v>
      </c>
      <c r="X212" s="97">
        <f t="shared" ref="X212" si="618">SUM(X213:X214)</f>
        <v>0</v>
      </c>
      <c r="Y212" s="116" t="str">
        <f t="shared" si="534"/>
        <v/>
      </c>
    </row>
    <row r="213" spans="1:25" hidden="1">
      <c r="A213" s="48"/>
      <c r="B213" s="43"/>
      <c r="C213" s="49"/>
      <c r="D213" s="76"/>
      <c r="E213" s="50">
        <v>821200</v>
      </c>
      <c r="F213" s="51" t="s">
        <v>86</v>
      </c>
      <c r="G213" s="99">
        <v>0</v>
      </c>
      <c r="H213" s="100">
        <v>0</v>
      </c>
      <c r="I213" s="98">
        <f>SUM(G213:H213)</f>
        <v>0</v>
      </c>
      <c r="J213" s="99"/>
      <c r="K213" s="100"/>
      <c r="L213" s="98">
        <f>SUM(J213:K213)</f>
        <v>0</v>
      </c>
      <c r="M213" s="52"/>
      <c r="N213" s="53"/>
      <c r="O213" s="98">
        <f>SUM(M213:N213)</f>
        <v>0</v>
      </c>
      <c r="P213" s="52"/>
      <c r="Q213" s="53"/>
      <c r="R213" s="98">
        <f>SUM(P213:Q213)</f>
        <v>0</v>
      </c>
      <c r="S213" s="52"/>
      <c r="T213" s="53"/>
      <c r="U213" s="98">
        <f>SUM(S213:T213)</f>
        <v>0</v>
      </c>
      <c r="V213" s="99">
        <f t="shared" ref="V213:V214" si="619">S213+P213+M213+J213</f>
        <v>0</v>
      </c>
      <c r="W213" s="100">
        <f t="shared" ref="W213:W214" si="620">T213+Q213+N213+K213</f>
        <v>0</v>
      </c>
      <c r="X213" s="101">
        <f>SUM(V213:W213)</f>
        <v>0</v>
      </c>
      <c r="Y213" s="116" t="str">
        <f t="shared" si="534"/>
        <v/>
      </c>
    </row>
    <row r="214" spans="1:25" ht="12.75" hidden="1" thickBot="1">
      <c r="A214" s="55"/>
      <c r="B214" s="56"/>
      <c r="C214" s="57"/>
      <c r="D214" s="81"/>
      <c r="E214" s="58">
        <v>821300</v>
      </c>
      <c r="F214" s="59" t="s">
        <v>87</v>
      </c>
      <c r="G214" s="103">
        <v>20000</v>
      </c>
      <c r="H214" s="104">
        <v>0</v>
      </c>
      <c r="I214" s="102">
        <f>SUM(G214:H214)</f>
        <v>20000</v>
      </c>
      <c r="J214" s="103"/>
      <c r="K214" s="104"/>
      <c r="L214" s="102">
        <f>SUM(J214:K214)</f>
        <v>0</v>
      </c>
      <c r="M214" s="60"/>
      <c r="N214" s="61"/>
      <c r="O214" s="102">
        <f>SUM(M214:N214)</f>
        <v>0</v>
      </c>
      <c r="P214" s="60"/>
      <c r="Q214" s="61"/>
      <c r="R214" s="102">
        <f>SUM(P214:Q214)</f>
        <v>0</v>
      </c>
      <c r="S214" s="60"/>
      <c r="T214" s="61"/>
      <c r="U214" s="102">
        <f>SUM(S214:T214)</f>
        <v>0</v>
      </c>
      <c r="V214" s="103">
        <f t="shared" si="619"/>
        <v>0</v>
      </c>
      <c r="W214" s="104">
        <f t="shared" si="620"/>
        <v>0</v>
      </c>
      <c r="X214" s="105">
        <f>SUM(V214:W214)</f>
        <v>0</v>
      </c>
      <c r="Y214" s="116" t="str">
        <f t="shared" si="534"/>
        <v/>
      </c>
    </row>
    <row r="215" spans="1:25" ht="12.75" hidden="1" thickBot="1">
      <c r="A215" s="62"/>
      <c r="B215" s="63"/>
      <c r="C215" s="64"/>
      <c r="D215" s="78"/>
      <c r="E215" s="63"/>
      <c r="F215" s="66" t="s">
        <v>114</v>
      </c>
      <c r="G215" s="106">
        <f>G195+G199+G201+G212</f>
        <v>713780</v>
      </c>
      <c r="H215" s="107">
        <f t="shared" ref="H215:X215" si="621">H195+H199+H201+H212</f>
        <v>0</v>
      </c>
      <c r="I215" s="108">
        <f t="shared" si="621"/>
        <v>713780</v>
      </c>
      <c r="J215" s="106">
        <f t="shared" si="621"/>
        <v>0</v>
      </c>
      <c r="K215" s="107">
        <f t="shared" si="621"/>
        <v>0</v>
      </c>
      <c r="L215" s="108">
        <f t="shared" si="621"/>
        <v>0</v>
      </c>
      <c r="M215" s="106">
        <f t="shared" si="621"/>
        <v>0</v>
      </c>
      <c r="N215" s="107">
        <f t="shared" si="621"/>
        <v>0</v>
      </c>
      <c r="O215" s="108">
        <f t="shared" si="621"/>
        <v>0</v>
      </c>
      <c r="P215" s="106">
        <f t="shared" si="621"/>
        <v>0</v>
      </c>
      <c r="Q215" s="107">
        <f t="shared" si="621"/>
        <v>0</v>
      </c>
      <c r="R215" s="108">
        <f t="shared" si="621"/>
        <v>0</v>
      </c>
      <c r="S215" s="106">
        <f t="shared" si="621"/>
        <v>0</v>
      </c>
      <c r="T215" s="107">
        <f t="shared" si="621"/>
        <v>0</v>
      </c>
      <c r="U215" s="108">
        <f t="shared" si="621"/>
        <v>0</v>
      </c>
      <c r="V215" s="106">
        <f t="shared" si="621"/>
        <v>0</v>
      </c>
      <c r="W215" s="107">
        <f t="shared" si="621"/>
        <v>0</v>
      </c>
      <c r="X215" s="109">
        <f t="shared" si="621"/>
        <v>0</v>
      </c>
      <c r="Y215" s="116" t="str">
        <f t="shared" si="534"/>
        <v/>
      </c>
    </row>
    <row r="216" spans="1:25" hidden="1">
      <c r="D216" s="67"/>
      <c r="G216" s="179"/>
      <c r="H216" s="179"/>
      <c r="I216" s="179"/>
      <c r="J216" s="179"/>
      <c r="K216" s="179"/>
      <c r="L216" s="179"/>
      <c r="Y216" s="116" t="str">
        <f t="shared" si="534"/>
        <v/>
      </c>
    </row>
    <row r="217" spans="1:25" hidden="1">
      <c r="A217" s="68" t="s">
        <v>115</v>
      </c>
      <c r="B217" s="69" t="s">
        <v>67</v>
      </c>
      <c r="C217" s="70" t="s">
        <v>68</v>
      </c>
      <c r="D217" s="76"/>
      <c r="E217" s="43"/>
      <c r="F217" s="45" t="s">
        <v>18</v>
      </c>
      <c r="G217" s="180"/>
      <c r="H217" s="181"/>
      <c r="I217" s="182"/>
      <c r="J217" s="180"/>
      <c r="K217" s="181"/>
      <c r="L217" s="182"/>
      <c r="M217" s="48"/>
      <c r="N217" s="43"/>
      <c r="O217" s="49"/>
      <c r="P217" s="48"/>
      <c r="Q217" s="43"/>
      <c r="R217" s="49"/>
      <c r="S217" s="48"/>
      <c r="T217" s="43"/>
      <c r="U217" s="49"/>
      <c r="V217" s="48"/>
      <c r="W217" s="43"/>
      <c r="X217" s="74"/>
      <c r="Y217" s="116" t="str">
        <f t="shared" si="534"/>
        <v/>
      </c>
    </row>
    <row r="218" spans="1:25" hidden="1">
      <c r="A218" s="40"/>
      <c r="B218" s="41"/>
      <c r="C218" s="42"/>
      <c r="D218" s="76"/>
      <c r="E218" s="44">
        <v>611000</v>
      </c>
      <c r="F218" s="45" t="s">
        <v>69</v>
      </c>
      <c r="G218" s="94">
        <f>SUM(G219:G221)</f>
        <v>4713610</v>
      </c>
      <c r="H218" s="95">
        <f t="shared" ref="H218" si="622">SUM(H219:H221)</f>
        <v>0</v>
      </c>
      <c r="I218" s="96">
        <f t="shared" ref="I218" si="623">SUM(I219:I221)</f>
        <v>4713610</v>
      </c>
      <c r="J218" s="94">
        <f t="shared" ref="J218" si="624">SUM(J219:J221)</f>
        <v>0</v>
      </c>
      <c r="K218" s="95">
        <f t="shared" ref="K218" si="625">SUM(K219:K221)</f>
        <v>0</v>
      </c>
      <c r="L218" s="96">
        <f t="shared" ref="L218" si="626">SUM(L219:L221)</f>
        <v>0</v>
      </c>
      <c r="M218" s="94">
        <f t="shared" ref="M218" si="627">SUM(M219:M221)</f>
        <v>0</v>
      </c>
      <c r="N218" s="95">
        <f t="shared" ref="N218" si="628">SUM(N219:N221)</f>
        <v>0</v>
      </c>
      <c r="O218" s="96">
        <f t="shared" ref="O218" si="629">SUM(O219:O221)</f>
        <v>0</v>
      </c>
      <c r="P218" s="94">
        <f t="shared" ref="P218" si="630">SUM(P219:P221)</f>
        <v>0</v>
      </c>
      <c r="Q218" s="95">
        <f t="shared" ref="Q218" si="631">SUM(Q219:Q221)</f>
        <v>0</v>
      </c>
      <c r="R218" s="96">
        <f t="shared" ref="R218" si="632">SUM(R219:R221)</f>
        <v>0</v>
      </c>
      <c r="S218" s="94">
        <f t="shared" ref="S218" si="633">SUM(S219:S221)</f>
        <v>0</v>
      </c>
      <c r="T218" s="95">
        <f t="shared" ref="T218" si="634">SUM(T219:T221)</f>
        <v>0</v>
      </c>
      <c r="U218" s="96">
        <f t="shared" ref="U218" si="635">SUM(U219:U221)</f>
        <v>0</v>
      </c>
      <c r="V218" s="94">
        <f t="shared" ref="V218" si="636">SUM(V219:V221)</f>
        <v>0</v>
      </c>
      <c r="W218" s="95">
        <f t="shared" ref="W218" si="637">SUM(W219:W221)</f>
        <v>0</v>
      </c>
      <c r="X218" s="97">
        <f t="shared" ref="X218" si="638">SUM(X219:X221)</f>
        <v>0</v>
      </c>
      <c r="Y218" s="116" t="str">
        <f t="shared" si="534"/>
        <v/>
      </c>
    </row>
    <row r="219" spans="1:25" hidden="1">
      <c r="A219" s="48"/>
      <c r="B219" s="43"/>
      <c r="C219" s="49"/>
      <c r="D219" s="76"/>
      <c r="E219" s="50">
        <v>611100</v>
      </c>
      <c r="F219" s="51" t="s">
        <v>70</v>
      </c>
      <c r="G219" s="99">
        <v>3909830</v>
      </c>
      <c r="H219" s="100">
        <v>0</v>
      </c>
      <c r="I219" s="98">
        <f>SUM(G219:H219)</f>
        <v>3909830</v>
      </c>
      <c r="J219" s="99"/>
      <c r="K219" s="100"/>
      <c r="L219" s="98">
        <f>SUM(J219:K219)</f>
        <v>0</v>
      </c>
      <c r="M219" s="52"/>
      <c r="N219" s="53"/>
      <c r="O219" s="98">
        <f>SUM(M219:N219)</f>
        <v>0</v>
      </c>
      <c r="P219" s="52"/>
      <c r="Q219" s="53"/>
      <c r="R219" s="98">
        <f>SUM(P219:Q219)</f>
        <v>0</v>
      </c>
      <c r="S219" s="52"/>
      <c r="T219" s="53"/>
      <c r="U219" s="98">
        <f>SUM(S219:T219)</f>
        <v>0</v>
      </c>
      <c r="V219" s="99">
        <f t="shared" ref="V219:V221" si="639">S219+P219+M219+J219</f>
        <v>0</v>
      </c>
      <c r="W219" s="100">
        <f t="shared" ref="W219:W221" si="640">T219+Q219+N219+K219</f>
        <v>0</v>
      </c>
      <c r="X219" s="101">
        <f>SUM(V219:W219)</f>
        <v>0</v>
      </c>
      <c r="Y219" s="116" t="str">
        <f t="shared" si="534"/>
        <v/>
      </c>
    </row>
    <row r="220" spans="1:25" hidden="1">
      <c r="A220" s="48"/>
      <c r="B220" s="43"/>
      <c r="C220" s="49"/>
      <c r="D220" s="76"/>
      <c r="E220" s="50">
        <v>611200</v>
      </c>
      <c r="F220" s="51" t="s">
        <v>71</v>
      </c>
      <c r="G220" s="99">
        <v>803780</v>
      </c>
      <c r="H220" s="100">
        <v>0</v>
      </c>
      <c r="I220" s="98">
        <f t="shared" ref="I220:I221" si="641">SUM(G220:H220)</f>
        <v>803780</v>
      </c>
      <c r="J220" s="99"/>
      <c r="K220" s="100"/>
      <c r="L220" s="98">
        <f t="shared" ref="L220:L221" si="642">SUM(J220:K220)</f>
        <v>0</v>
      </c>
      <c r="M220" s="52"/>
      <c r="N220" s="53"/>
      <c r="O220" s="98">
        <f t="shared" ref="O220:O221" si="643">SUM(M220:N220)</f>
        <v>0</v>
      </c>
      <c r="P220" s="52"/>
      <c r="Q220" s="53"/>
      <c r="R220" s="98">
        <f t="shared" ref="R220:R221" si="644">SUM(P220:Q220)</f>
        <v>0</v>
      </c>
      <c r="S220" s="52"/>
      <c r="T220" s="53"/>
      <c r="U220" s="98">
        <f t="shared" ref="U220:U221" si="645">SUM(S220:T220)</f>
        <v>0</v>
      </c>
      <c r="V220" s="99">
        <f t="shared" si="639"/>
        <v>0</v>
      </c>
      <c r="W220" s="100">
        <f t="shared" si="640"/>
        <v>0</v>
      </c>
      <c r="X220" s="101">
        <f t="shared" ref="X220:X221" si="646">SUM(V220:W220)</f>
        <v>0</v>
      </c>
      <c r="Y220" s="116" t="str">
        <f t="shared" si="534"/>
        <v/>
      </c>
    </row>
    <row r="221" spans="1:25" hidden="1">
      <c r="A221" s="48"/>
      <c r="B221" s="43"/>
      <c r="C221" s="49"/>
      <c r="D221" s="76"/>
      <c r="E221" s="50">
        <v>611200</v>
      </c>
      <c r="F221" s="51" t="s">
        <v>72</v>
      </c>
      <c r="G221" s="99">
        <v>0</v>
      </c>
      <c r="H221" s="100">
        <v>0</v>
      </c>
      <c r="I221" s="98">
        <f t="shared" si="641"/>
        <v>0</v>
      </c>
      <c r="J221" s="99"/>
      <c r="K221" s="100"/>
      <c r="L221" s="98">
        <f t="shared" si="642"/>
        <v>0</v>
      </c>
      <c r="M221" s="52"/>
      <c r="N221" s="53"/>
      <c r="O221" s="98">
        <f t="shared" si="643"/>
        <v>0</v>
      </c>
      <c r="P221" s="52"/>
      <c r="Q221" s="53"/>
      <c r="R221" s="98">
        <f t="shared" si="644"/>
        <v>0</v>
      </c>
      <c r="S221" s="52"/>
      <c r="T221" s="53"/>
      <c r="U221" s="98">
        <f t="shared" si="645"/>
        <v>0</v>
      </c>
      <c r="V221" s="99">
        <f t="shared" si="639"/>
        <v>0</v>
      </c>
      <c r="W221" s="100">
        <f t="shared" si="640"/>
        <v>0</v>
      </c>
      <c r="X221" s="101">
        <f t="shared" si="646"/>
        <v>0</v>
      </c>
      <c r="Y221" s="116" t="str">
        <f t="shared" si="534"/>
        <v/>
      </c>
    </row>
    <row r="222" spans="1:25" hidden="1">
      <c r="A222" s="40"/>
      <c r="B222" s="41"/>
      <c r="C222" s="42"/>
      <c r="D222" s="76"/>
      <c r="E222" s="44">
        <v>612000</v>
      </c>
      <c r="F222" s="45" t="s">
        <v>73</v>
      </c>
      <c r="G222" s="94">
        <f>G223</f>
        <v>604740</v>
      </c>
      <c r="H222" s="95">
        <f t="shared" ref="H222" si="647">H223</f>
        <v>0</v>
      </c>
      <c r="I222" s="96">
        <f t="shared" ref="I222" si="648">I223</f>
        <v>604740</v>
      </c>
      <c r="J222" s="94">
        <f t="shared" ref="J222" si="649">J223</f>
        <v>0</v>
      </c>
      <c r="K222" s="95">
        <f t="shared" ref="K222" si="650">K223</f>
        <v>0</v>
      </c>
      <c r="L222" s="96">
        <f t="shared" ref="L222" si="651">L223</f>
        <v>0</v>
      </c>
      <c r="M222" s="94">
        <f t="shared" ref="M222" si="652">M223</f>
        <v>0</v>
      </c>
      <c r="N222" s="95">
        <f t="shared" ref="N222" si="653">N223</f>
        <v>0</v>
      </c>
      <c r="O222" s="96">
        <f t="shared" ref="O222" si="654">O223</f>
        <v>0</v>
      </c>
      <c r="P222" s="94">
        <f t="shared" ref="P222" si="655">P223</f>
        <v>0</v>
      </c>
      <c r="Q222" s="95">
        <f t="shared" ref="Q222" si="656">Q223</f>
        <v>0</v>
      </c>
      <c r="R222" s="96">
        <f t="shared" ref="R222" si="657">R223</f>
        <v>0</v>
      </c>
      <c r="S222" s="94">
        <f t="shared" ref="S222" si="658">S223</f>
        <v>0</v>
      </c>
      <c r="T222" s="95">
        <f t="shared" ref="T222" si="659">T223</f>
        <v>0</v>
      </c>
      <c r="U222" s="96">
        <f t="shared" ref="U222" si="660">U223</f>
        <v>0</v>
      </c>
      <c r="V222" s="94">
        <f t="shared" ref="V222" si="661">V223</f>
        <v>0</v>
      </c>
      <c r="W222" s="95">
        <f t="shared" ref="W222" si="662">W223</f>
        <v>0</v>
      </c>
      <c r="X222" s="97">
        <f t="shared" ref="X222" si="663">X223</f>
        <v>0</v>
      </c>
      <c r="Y222" s="116" t="str">
        <f t="shared" si="534"/>
        <v/>
      </c>
    </row>
    <row r="223" spans="1:25" hidden="1">
      <c r="A223" s="48"/>
      <c r="B223" s="43"/>
      <c r="C223" s="49"/>
      <c r="D223" s="76"/>
      <c r="E223" s="50">
        <v>612100</v>
      </c>
      <c r="F223" s="51" t="s">
        <v>73</v>
      </c>
      <c r="G223" s="99">
        <v>604740</v>
      </c>
      <c r="H223" s="100">
        <v>0</v>
      </c>
      <c r="I223" s="98">
        <f>SUM(G223:H223)</f>
        <v>604740</v>
      </c>
      <c r="J223" s="99"/>
      <c r="K223" s="100"/>
      <c r="L223" s="98">
        <f>SUM(J223:K223)</f>
        <v>0</v>
      </c>
      <c r="M223" s="52"/>
      <c r="N223" s="53"/>
      <c r="O223" s="98">
        <f>SUM(M223:N223)</f>
        <v>0</v>
      </c>
      <c r="P223" s="52"/>
      <c r="Q223" s="53"/>
      <c r="R223" s="98">
        <f>SUM(P223:Q223)</f>
        <v>0</v>
      </c>
      <c r="S223" s="52"/>
      <c r="T223" s="53"/>
      <c r="U223" s="98">
        <f>SUM(S223:T223)</f>
        <v>0</v>
      </c>
      <c r="V223" s="99">
        <f>S223+P223+M223+J223</f>
        <v>0</v>
      </c>
      <c r="W223" s="100">
        <f>T223+Q223+N223+K223</f>
        <v>0</v>
      </c>
      <c r="X223" s="101">
        <f>SUM(V223:W223)</f>
        <v>0</v>
      </c>
      <c r="Y223" s="116" t="str">
        <f t="shared" si="534"/>
        <v/>
      </c>
    </row>
    <row r="224" spans="1:25" hidden="1">
      <c r="A224" s="40"/>
      <c r="B224" s="41"/>
      <c r="C224" s="42"/>
      <c r="D224" s="76"/>
      <c r="E224" s="44">
        <v>613000</v>
      </c>
      <c r="F224" s="45" t="s">
        <v>74</v>
      </c>
      <c r="G224" s="94">
        <f>SUM(G225:G234)</f>
        <v>772500</v>
      </c>
      <c r="H224" s="95">
        <f t="shared" ref="H224" si="664">SUM(H225:H234)</f>
        <v>0</v>
      </c>
      <c r="I224" s="96">
        <f t="shared" ref="I224" si="665">SUM(I225:I234)</f>
        <v>772500</v>
      </c>
      <c r="J224" s="94">
        <f t="shared" ref="J224" si="666">SUM(J225:J234)</f>
        <v>0</v>
      </c>
      <c r="K224" s="95">
        <f t="shared" ref="K224" si="667">SUM(K225:K234)</f>
        <v>0</v>
      </c>
      <c r="L224" s="96">
        <f t="shared" ref="L224" si="668">SUM(L225:L234)</f>
        <v>0</v>
      </c>
      <c r="M224" s="94">
        <f t="shared" ref="M224" si="669">SUM(M225:M234)</f>
        <v>0</v>
      </c>
      <c r="N224" s="95">
        <f t="shared" ref="N224" si="670">SUM(N225:N234)</f>
        <v>0</v>
      </c>
      <c r="O224" s="96">
        <f t="shared" ref="O224" si="671">SUM(O225:O234)</f>
        <v>0</v>
      </c>
      <c r="P224" s="94">
        <f t="shared" ref="P224" si="672">SUM(P225:P234)</f>
        <v>0</v>
      </c>
      <c r="Q224" s="95">
        <f t="shared" ref="Q224" si="673">SUM(Q225:Q234)</f>
        <v>0</v>
      </c>
      <c r="R224" s="96">
        <f t="shared" ref="R224" si="674">SUM(R225:R234)</f>
        <v>0</v>
      </c>
      <c r="S224" s="94">
        <f t="shared" ref="S224" si="675">SUM(S225:S234)</f>
        <v>0</v>
      </c>
      <c r="T224" s="95">
        <f t="shared" ref="T224" si="676">SUM(T225:T234)</f>
        <v>0</v>
      </c>
      <c r="U224" s="96">
        <f t="shared" ref="U224" si="677">SUM(U225:U234)</f>
        <v>0</v>
      </c>
      <c r="V224" s="94">
        <f t="shared" ref="V224" si="678">SUM(V225:V234)</f>
        <v>0</v>
      </c>
      <c r="W224" s="95">
        <f t="shared" ref="W224" si="679">SUM(W225:W234)</f>
        <v>0</v>
      </c>
      <c r="X224" s="97">
        <f t="shared" ref="X224" si="680">SUM(X225:X234)</f>
        <v>0</v>
      </c>
      <c r="Y224" s="116" t="str">
        <f t="shared" si="534"/>
        <v/>
      </c>
    </row>
    <row r="225" spans="1:25" hidden="1">
      <c r="A225" s="48"/>
      <c r="B225" s="43"/>
      <c r="C225" s="49"/>
      <c r="D225" s="76"/>
      <c r="E225" s="50">
        <v>613100</v>
      </c>
      <c r="F225" s="54" t="s">
        <v>75</v>
      </c>
      <c r="G225" s="99">
        <v>14500</v>
      </c>
      <c r="H225" s="100">
        <v>0</v>
      </c>
      <c r="I225" s="98">
        <f t="shared" ref="I225:I234" si="681">SUM(G225:H225)</f>
        <v>14500</v>
      </c>
      <c r="J225" s="99"/>
      <c r="K225" s="100"/>
      <c r="L225" s="98">
        <f t="shared" ref="L225:L234" si="682">SUM(J225:K225)</f>
        <v>0</v>
      </c>
      <c r="M225" s="52"/>
      <c r="N225" s="53"/>
      <c r="O225" s="98">
        <f t="shared" ref="O225:O234" si="683">SUM(M225:N225)</f>
        <v>0</v>
      </c>
      <c r="P225" s="52"/>
      <c r="Q225" s="53"/>
      <c r="R225" s="98">
        <f t="shared" ref="R225:R234" si="684">SUM(P225:Q225)</f>
        <v>0</v>
      </c>
      <c r="S225" s="52"/>
      <c r="T225" s="53"/>
      <c r="U225" s="98">
        <f t="shared" ref="U225:U234" si="685">SUM(S225:T225)</f>
        <v>0</v>
      </c>
      <c r="V225" s="99">
        <f t="shared" ref="V225:V234" si="686">S225+P225+M225+J225</f>
        <v>0</v>
      </c>
      <c r="W225" s="100">
        <f t="shared" ref="W225:W234" si="687">T225+Q225+N225+K225</f>
        <v>0</v>
      </c>
      <c r="X225" s="101">
        <f t="shared" ref="X225:X234" si="688">SUM(V225:W225)</f>
        <v>0</v>
      </c>
      <c r="Y225" s="116" t="str">
        <f t="shared" si="534"/>
        <v/>
      </c>
    </row>
    <row r="226" spans="1:25" hidden="1">
      <c r="A226" s="48"/>
      <c r="B226" s="43"/>
      <c r="C226" s="49"/>
      <c r="D226" s="76"/>
      <c r="E226" s="50">
        <v>613200</v>
      </c>
      <c r="F226" s="54" t="s">
        <v>76</v>
      </c>
      <c r="G226" s="99">
        <v>90000</v>
      </c>
      <c r="H226" s="100">
        <v>0</v>
      </c>
      <c r="I226" s="98">
        <f t="shared" si="681"/>
        <v>90000</v>
      </c>
      <c r="J226" s="99"/>
      <c r="K226" s="100"/>
      <c r="L226" s="98">
        <f t="shared" si="682"/>
        <v>0</v>
      </c>
      <c r="M226" s="52"/>
      <c r="N226" s="53"/>
      <c r="O226" s="98">
        <f t="shared" si="683"/>
        <v>0</v>
      </c>
      <c r="P226" s="52"/>
      <c r="Q226" s="53"/>
      <c r="R226" s="98">
        <f t="shared" si="684"/>
        <v>0</v>
      </c>
      <c r="S226" s="52"/>
      <c r="T226" s="53"/>
      <c r="U226" s="98">
        <f t="shared" si="685"/>
        <v>0</v>
      </c>
      <c r="V226" s="99">
        <f t="shared" si="686"/>
        <v>0</v>
      </c>
      <c r="W226" s="100">
        <f t="shared" si="687"/>
        <v>0</v>
      </c>
      <c r="X226" s="101">
        <f t="shared" si="688"/>
        <v>0</v>
      </c>
      <c r="Y226" s="116" t="str">
        <f t="shared" si="534"/>
        <v/>
      </c>
    </row>
    <row r="227" spans="1:25" hidden="1">
      <c r="A227" s="48"/>
      <c r="B227" s="43"/>
      <c r="C227" s="49"/>
      <c r="D227" s="76"/>
      <c r="E227" s="50">
        <v>613300</v>
      </c>
      <c r="F227" s="54" t="s">
        <v>77</v>
      </c>
      <c r="G227" s="99">
        <v>92000</v>
      </c>
      <c r="H227" s="100">
        <v>0</v>
      </c>
      <c r="I227" s="98">
        <f t="shared" si="681"/>
        <v>92000</v>
      </c>
      <c r="J227" s="99"/>
      <c r="K227" s="100"/>
      <c r="L227" s="98">
        <f t="shared" si="682"/>
        <v>0</v>
      </c>
      <c r="M227" s="52"/>
      <c r="N227" s="53"/>
      <c r="O227" s="98">
        <f t="shared" si="683"/>
        <v>0</v>
      </c>
      <c r="P227" s="52"/>
      <c r="Q227" s="53"/>
      <c r="R227" s="98">
        <f t="shared" si="684"/>
        <v>0</v>
      </c>
      <c r="S227" s="52"/>
      <c r="T227" s="53"/>
      <c r="U227" s="98">
        <f t="shared" si="685"/>
        <v>0</v>
      </c>
      <c r="V227" s="99">
        <f t="shared" si="686"/>
        <v>0</v>
      </c>
      <c r="W227" s="100">
        <f t="shared" si="687"/>
        <v>0</v>
      </c>
      <c r="X227" s="101">
        <f t="shared" si="688"/>
        <v>0</v>
      </c>
      <c r="Y227" s="116" t="str">
        <f t="shared" si="534"/>
        <v/>
      </c>
    </row>
    <row r="228" spans="1:25" hidden="1">
      <c r="A228" s="48"/>
      <c r="B228" s="43"/>
      <c r="C228" s="49"/>
      <c r="D228" s="76"/>
      <c r="E228" s="50">
        <v>613400</v>
      </c>
      <c r="F228" s="54" t="s">
        <v>78</v>
      </c>
      <c r="G228" s="99">
        <v>200000</v>
      </c>
      <c r="H228" s="100">
        <v>0</v>
      </c>
      <c r="I228" s="98">
        <f t="shared" si="681"/>
        <v>200000</v>
      </c>
      <c r="J228" s="99"/>
      <c r="K228" s="100"/>
      <c r="L228" s="98">
        <f t="shared" si="682"/>
        <v>0</v>
      </c>
      <c r="M228" s="52"/>
      <c r="N228" s="53"/>
      <c r="O228" s="98">
        <f t="shared" si="683"/>
        <v>0</v>
      </c>
      <c r="P228" s="52"/>
      <c r="Q228" s="53"/>
      <c r="R228" s="98">
        <f t="shared" si="684"/>
        <v>0</v>
      </c>
      <c r="S228" s="52"/>
      <c r="T228" s="53"/>
      <c r="U228" s="98">
        <f t="shared" si="685"/>
        <v>0</v>
      </c>
      <c r="V228" s="99">
        <f t="shared" si="686"/>
        <v>0</v>
      </c>
      <c r="W228" s="100">
        <f t="shared" si="687"/>
        <v>0</v>
      </c>
      <c r="X228" s="101">
        <f t="shared" si="688"/>
        <v>0</v>
      </c>
      <c r="Y228" s="116" t="str">
        <f t="shared" si="534"/>
        <v/>
      </c>
    </row>
    <row r="229" spans="1:25" hidden="1">
      <c r="A229" s="48"/>
      <c r="B229" s="43"/>
      <c r="C229" s="49"/>
      <c r="D229" s="76"/>
      <c r="E229" s="50">
        <v>613500</v>
      </c>
      <c r="F229" s="54" t="s">
        <v>79</v>
      </c>
      <c r="G229" s="99">
        <v>100000</v>
      </c>
      <c r="H229" s="100">
        <v>0</v>
      </c>
      <c r="I229" s="98">
        <f t="shared" si="681"/>
        <v>100000</v>
      </c>
      <c r="J229" s="99"/>
      <c r="K229" s="100"/>
      <c r="L229" s="98">
        <f t="shared" si="682"/>
        <v>0</v>
      </c>
      <c r="M229" s="52"/>
      <c r="N229" s="53"/>
      <c r="O229" s="98">
        <f t="shared" si="683"/>
        <v>0</v>
      </c>
      <c r="P229" s="52"/>
      <c r="Q229" s="53"/>
      <c r="R229" s="98">
        <f t="shared" si="684"/>
        <v>0</v>
      </c>
      <c r="S229" s="52"/>
      <c r="T229" s="53"/>
      <c r="U229" s="98">
        <f t="shared" si="685"/>
        <v>0</v>
      </c>
      <c r="V229" s="99">
        <f t="shared" si="686"/>
        <v>0</v>
      </c>
      <c r="W229" s="100">
        <f t="shared" si="687"/>
        <v>0</v>
      </c>
      <c r="X229" s="101">
        <f t="shared" si="688"/>
        <v>0</v>
      </c>
      <c r="Y229" s="116" t="str">
        <f t="shared" si="534"/>
        <v/>
      </c>
    </row>
    <row r="230" spans="1:25" hidden="1">
      <c r="A230" s="48"/>
      <c r="B230" s="43"/>
      <c r="C230" s="49"/>
      <c r="D230" s="76"/>
      <c r="E230" s="50">
        <v>613600</v>
      </c>
      <c r="F230" s="54" t="s">
        <v>82</v>
      </c>
      <c r="G230" s="99">
        <v>33000</v>
      </c>
      <c r="H230" s="100">
        <v>0</v>
      </c>
      <c r="I230" s="98">
        <f t="shared" si="681"/>
        <v>33000</v>
      </c>
      <c r="J230" s="99"/>
      <c r="K230" s="100"/>
      <c r="L230" s="98">
        <f t="shared" si="682"/>
        <v>0</v>
      </c>
      <c r="M230" s="52"/>
      <c r="N230" s="53"/>
      <c r="O230" s="98">
        <f t="shared" si="683"/>
        <v>0</v>
      </c>
      <c r="P230" s="52"/>
      <c r="Q230" s="53"/>
      <c r="R230" s="98">
        <f t="shared" si="684"/>
        <v>0</v>
      </c>
      <c r="S230" s="52"/>
      <c r="T230" s="53"/>
      <c r="U230" s="98">
        <f t="shared" si="685"/>
        <v>0</v>
      </c>
      <c r="V230" s="99">
        <f t="shared" si="686"/>
        <v>0</v>
      </c>
      <c r="W230" s="100">
        <f t="shared" si="687"/>
        <v>0</v>
      </c>
      <c r="X230" s="101">
        <f t="shared" si="688"/>
        <v>0</v>
      </c>
      <c r="Y230" s="116" t="str">
        <f t="shared" si="534"/>
        <v/>
      </c>
    </row>
    <row r="231" spans="1:25" hidden="1">
      <c r="A231" s="48"/>
      <c r="B231" s="43"/>
      <c r="C231" s="49"/>
      <c r="D231" s="76"/>
      <c r="E231" s="50">
        <v>613700</v>
      </c>
      <c r="F231" s="54" t="s">
        <v>80</v>
      </c>
      <c r="G231" s="99">
        <v>75000</v>
      </c>
      <c r="H231" s="100">
        <v>0</v>
      </c>
      <c r="I231" s="98">
        <f t="shared" si="681"/>
        <v>75000</v>
      </c>
      <c r="J231" s="99"/>
      <c r="K231" s="100"/>
      <c r="L231" s="98">
        <f t="shared" si="682"/>
        <v>0</v>
      </c>
      <c r="M231" s="52"/>
      <c r="N231" s="53"/>
      <c r="O231" s="98">
        <f t="shared" si="683"/>
        <v>0</v>
      </c>
      <c r="P231" s="52"/>
      <c r="Q231" s="53"/>
      <c r="R231" s="98">
        <f t="shared" si="684"/>
        <v>0</v>
      </c>
      <c r="S231" s="52"/>
      <c r="T231" s="53"/>
      <c r="U231" s="98">
        <f t="shared" si="685"/>
        <v>0</v>
      </c>
      <c r="V231" s="99">
        <f t="shared" si="686"/>
        <v>0</v>
      </c>
      <c r="W231" s="100">
        <f t="shared" si="687"/>
        <v>0</v>
      </c>
      <c r="X231" s="101">
        <f t="shared" si="688"/>
        <v>0</v>
      </c>
      <c r="Y231" s="116" t="str">
        <f t="shared" si="534"/>
        <v/>
      </c>
    </row>
    <row r="232" spans="1:25" hidden="1">
      <c r="A232" s="48"/>
      <c r="B232" s="43"/>
      <c r="C232" s="49"/>
      <c r="D232" s="76"/>
      <c r="E232" s="50">
        <v>613800</v>
      </c>
      <c r="F232" s="54" t="s">
        <v>83</v>
      </c>
      <c r="G232" s="99">
        <v>18000</v>
      </c>
      <c r="H232" s="100">
        <v>0</v>
      </c>
      <c r="I232" s="98">
        <f t="shared" si="681"/>
        <v>18000</v>
      </c>
      <c r="J232" s="99"/>
      <c r="K232" s="100"/>
      <c r="L232" s="98">
        <f t="shared" si="682"/>
        <v>0</v>
      </c>
      <c r="M232" s="52"/>
      <c r="N232" s="53"/>
      <c r="O232" s="98">
        <f t="shared" si="683"/>
        <v>0</v>
      </c>
      <c r="P232" s="52"/>
      <c r="Q232" s="53"/>
      <c r="R232" s="98">
        <f t="shared" si="684"/>
        <v>0</v>
      </c>
      <c r="S232" s="52"/>
      <c r="T232" s="53"/>
      <c r="U232" s="98">
        <f t="shared" si="685"/>
        <v>0</v>
      </c>
      <c r="V232" s="99">
        <f t="shared" si="686"/>
        <v>0</v>
      </c>
      <c r="W232" s="100">
        <f t="shared" si="687"/>
        <v>0</v>
      </c>
      <c r="X232" s="101">
        <f t="shared" si="688"/>
        <v>0</v>
      </c>
      <c r="Y232" s="116" t="str">
        <f t="shared" si="534"/>
        <v/>
      </c>
    </row>
    <row r="233" spans="1:25" hidden="1">
      <c r="A233" s="48"/>
      <c r="B233" s="43"/>
      <c r="C233" s="49"/>
      <c r="D233" s="76"/>
      <c r="E233" s="50">
        <v>613900</v>
      </c>
      <c r="F233" s="54" t="s">
        <v>81</v>
      </c>
      <c r="G233" s="99">
        <v>150000</v>
      </c>
      <c r="H233" s="100">
        <v>0</v>
      </c>
      <c r="I233" s="98">
        <f t="shared" si="681"/>
        <v>150000</v>
      </c>
      <c r="J233" s="99"/>
      <c r="K233" s="100"/>
      <c r="L233" s="98">
        <f t="shared" si="682"/>
        <v>0</v>
      </c>
      <c r="M233" s="52"/>
      <c r="N233" s="53"/>
      <c r="O233" s="98">
        <f t="shared" si="683"/>
        <v>0</v>
      </c>
      <c r="P233" s="52"/>
      <c r="Q233" s="53"/>
      <c r="R233" s="98">
        <f t="shared" si="684"/>
        <v>0</v>
      </c>
      <c r="S233" s="52"/>
      <c r="T233" s="53"/>
      <c r="U233" s="98">
        <f t="shared" si="685"/>
        <v>0</v>
      </c>
      <c r="V233" s="99">
        <f t="shared" si="686"/>
        <v>0</v>
      </c>
      <c r="W233" s="100">
        <f t="shared" si="687"/>
        <v>0</v>
      </c>
      <c r="X233" s="101">
        <f t="shared" si="688"/>
        <v>0</v>
      </c>
      <c r="Y233" s="116" t="str">
        <f t="shared" si="534"/>
        <v/>
      </c>
    </row>
    <row r="234" spans="1:25" hidden="1">
      <c r="A234" s="48"/>
      <c r="B234" s="43"/>
      <c r="C234" s="49"/>
      <c r="D234" s="76"/>
      <c r="E234" s="50">
        <v>613900</v>
      </c>
      <c r="F234" s="54" t="s">
        <v>84</v>
      </c>
      <c r="G234" s="99">
        <v>0</v>
      </c>
      <c r="H234" s="100">
        <v>0</v>
      </c>
      <c r="I234" s="98">
        <f t="shared" si="681"/>
        <v>0</v>
      </c>
      <c r="J234" s="99"/>
      <c r="K234" s="100"/>
      <c r="L234" s="98">
        <f t="shared" si="682"/>
        <v>0</v>
      </c>
      <c r="M234" s="52"/>
      <c r="N234" s="53"/>
      <c r="O234" s="98">
        <f t="shared" si="683"/>
        <v>0</v>
      </c>
      <c r="P234" s="52"/>
      <c r="Q234" s="53"/>
      <c r="R234" s="98">
        <f t="shared" si="684"/>
        <v>0</v>
      </c>
      <c r="S234" s="52"/>
      <c r="T234" s="53"/>
      <c r="U234" s="98">
        <f t="shared" si="685"/>
        <v>0</v>
      </c>
      <c r="V234" s="99">
        <f t="shared" si="686"/>
        <v>0</v>
      </c>
      <c r="W234" s="100">
        <f t="shared" si="687"/>
        <v>0</v>
      </c>
      <c r="X234" s="101">
        <f t="shared" si="688"/>
        <v>0</v>
      </c>
      <c r="Y234" s="116" t="str">
        <f t="shared" si="534"/>
        <v/>
      </c>
    </row>
    <row r="235" spans="1:25" hidden="1">
      <c r="A235" s="40"/>
      <c r="B235" s="41"/>
      <c r="C235" s="42"/>
      <c r="D235" s="76"/>
      <c r="E235" s="44">
        <v>821000</v>
      </c>
      <c r="F235" s="45" t="s">
        <v>85</v>
      </c>
      <c r="G235" s="94">
        <f>SUM(G236:G237)</f>
        <v>100000</v>
      </c>
      <c r="H235" s="95">
        <f t="shared" ref="H235" si="689">SUM(H236:H237)</f>
        <v>0</v>
      </c>
      <c r="I235" s="96">
        <f t="shared" ref="I235" si="690">SUM(I236:I237)</f>
        <v>100000</v>
      </c>
      <c r="J235" s="94">
        <f t="shared" ref="J235" si="691">SUM(J236:J237)</f>
        <v>0</v>
      </c>
      <c r="K235" s="95">
        <f t="shared" ref="K235" si="692">SUM(K236:K237)</f>
        <v>0</v>
      </c>
      <c r="L235" s="96">
        <f t="shared" ref="L235" si="693">SUM(L236:L237)</f>
        <v>0</v>
      </c>
      <c r="M235" s="94">
        <f t="shared" ref="M235" si="694">SUM(M236:M237)</f>
        <v>0</v>
      </c>
      <c r="N235" s="95">
        <f t="shared" ref="N235" si="695">SUM(N236:N237)</f>
        <v>0</v>
      </c>
      <c r="O235" s="96">
        <f t="shared" ref="O235" si="696">SUM(O236:O237)</f>
        <v>0</v>
      </c>
      <c r="P235" s="94">
        <f t="shared" ref="P235" si="697">SUM(P236:P237)</f>
        <v>0</v>
      </c>
      <c r="Q235" s="95">
        <f t="shared" ref="Q235" si="698">SUM(Q236:Q237)</f>
        <v>0</v>
      </c>
      <c r="R235" s="96">
        <f t="shared" ref="R235" si="699">SUM(R236:R237)</f>
        <v>0</v>
      </c>
      <c r="S235" s="94">
        <f t="shared" ref="S235" si="700">SUM(S236:S237)</f>
        <v>0</v>
      </c>
      <c r="T235" s="95">
        <f t="shared" ref="T235" si="701">SUM(T236:T237)</f>
        <v>0</v>
      </c>
      <c r="U235" s="96">
        <f t="shared" ref="U235" si="702">SUM(U236:U237)</f>
        <v>0</v>
      </c>
      <c r="V235" s="94">
        <f t="shared" ref="V235" si="703">SUM(V236:V237)</f>
        <v>0</v>
      </c>
      <c r="W235" s="95">
        <f t="shared" ref="W235" si="704">SUM(W236:W237)</f>
        <v>0</v>
      </c>
      <c r="X235" s="97">
        <f t="shared" ref="X235" si="705">SUM(X236:X237)</f>
        <v>0</v>
      </c>
      <c r="Y235" s="116" t="str">
        <f t="shared" si="534"/>
        <v/>
      </c>
    </row>
    <row r="236" spans="1:25" hidden="1">
      <c r="A236" s="48"/>
      <c r="B236" s="43"/>
      <c r="C236" s="49"/>
      <c r="D236" s="76"/>
      <c r="E236" s="50">
        <v>821200</v>
      </c>
      <c r="F236" s="51" t="s">
        <v>86</v>
      </c>
      <c r="G236" s="99">
        <v>0</v>
      </c>
      <c r="H236" s="100">
        <v>0</v>
      </c>
      <c r="I236" s="98">
        <f>SUM(G236:H236)</f>
        <v>0</v>
      </c>
      <c r="J236" s="99"/>
      <c r="K236" s="100"/>
      <c r="L236" s="98">
        <f>SUM(J236:K236)</f>
        <v>0</v>
      </c>
      <c r="M236" s="52"/>
      <c r="N236" s="53"/>
      <c r="O236" s="98">
        <f>SUM(M236:N236)</f>
        <v>0</v>
      </c>
      <c r="P236" s="52"/>
      <c r="Q236" s="53"/>
      <c r="R236" s="98">
        <f>SUM(P236:Q236)</f>
        <v>0</v>
      </c>
      <c r="S236" s="52"/>
      <c r="T236" s="53"/>
      <c r="U236" s="98">
        <f>SUM(S236:T236)</f>
        <v>0</v>
      </c>
      <c r="V236" s="99">
        <f t="shared" ref="V236:V237" si="706">S236+P236+M236+J236</f>
        <v>0</v>
      </c>
      <c r="W236" s="100">
        <f t="shared" ref="W236:W237" si="707">T236+Q236+N236+K236</f>
        <v>0</v>
      </c>
      <c r="X236" s="101">
        <f>SUM(V236:W236)</f>
        <v>0</v>
      </c>
      <c r="Y236" s="116" t="str">
        <f t="shared" si="534"/>
        <v/>
      </c>
    </row>
    <row r="237" spans="1:25" ht="12.75" hidden="1" thickBot="1">
      <c r="A237" s="55"/>
      <c r="B237" s="56"/>
      <c r="C237" s="57"/>
      <c r="D237" s="81"/>
      <c r="E237" s="58">
        <v>821300</v>
      </c>
      <c r="F237" s="59" t="s">
        <v>87</v>
      </c>
      <c r="G237" s="103">
        <v>100000</v>
      </c>
      <c r="H237" s="104">
        <v>0</v>
      </c>
      <c r="I237" s="102">
        <f>SUM(G237:H237)</f>
        <v>100000</v>
      </c>
      <c r="J237" s="103"/>
      <c r="K237" s="104"/>
      <c r="L237" s="102">
        <f>SUM(J237:K237)</f>
        <v>0</v>
      </c>
      <c r="M237" s="60"/>
      <c r="N237" s="61"/>
      <c r="O237" s="102">
        <f>SUM(M237:N237)</f>
        <v>0</v>
      </c>
      <c r="P237" s="60"/>
      <c r="Q237" s="61"/>
      <c r="R237" s="102">
        <f>SUM(P237:Q237)</f>
        <v>0</v>
      </c>
      <c r="S237" s="60"/>
      <c r="T237" s="61"/>
      <c r="U237" s="102">
        <f>SUM(S237:T237)</f>
        <v>0</v>
      </c>
      <c r="V237" s="103">
        <f t="shared" si="706"/>
        <v>0</v>
      </c>
      <c r="W237" s="104">
        <f t="shared" si="707"/>
        <v>0</v>
      </c>
      <c r="X237" s="105">
        <f>SUM(V237:W237)</f>
        <v>0</v>
      </c>
      <c r="Y237" s="116" t="str">
        <f t="shared" si="534"/>
        <v/>
      </c>
    </row>
    <row r="238" spans="1:25" ht="12.75" hidden="1" thickBot="1">
      <c r="A238" s="62"/>
      <c r="B238" s="63"/>
      <c r="C238" s="64"/>
      <c r="D238" s="78"/>
      <c r="E238" s="63"/>
      <c r="F238" s="66" t="s">
        <v>116</v>
      </c>
      <c r="G238" s="106">
        <f>G218+G222+G224+G235</f>
        <v>6190850</v>
      </c>
      <c r="H238" s="107">
        <f t="shared" ref="H238:X238" si="708">H218+H222+H224+H235</f>
        <v>0</v>
      </c>
      <c r="I238" s="108">
        <f t="shared" si="708"/>
        <v>6190850</v>
      </c>
      <c r="J238" s="106">
        <f t="shared" si="708"/>
        <v>0</v>
      </c>
      <c r="K238" s="107">
        <f t="shared" si="708"/>
        <v>0</v>
      </c>
      <c r="L238" s="108">
        <f t="shared" si="708"/>
        <v>0</v>
      </c>
      <c r="M238" s="106">
        <f t="shared" si="708"/>
        <v>0</v>
      </c>
      <c r="N238" s="107">
        <f t="shared" si="708"/>
        <v>0</v>
      </c>
      <c r="O238" s="108">
        <f t="shared" si="708"/>
        <v>0</v>
      </c>
      <c r="P238" s="106">
        <f t="shared" si="708"/>
        <v>0</v>
      </c>
      <c r="Q238" s="107">
        <f t="shared" si="708"/>
        <v>0</v>
      </c>
      <c r="R238" s="108">
        <f t="shared" si="708"/>
        <v>0</v>
      </c>
      <c r="S238" s="106">
        <f t="shared" si="708"/>
        <v>0</v>
      </c>
      <c r="T238" s="107">
        <f t="shared" si="708"/>
        <v>0</v>
      </c>
      <c r="U238" s="108">
        <f t="shared" si="708"/>
        <v>0</v>
      </c>
      <c r="V238" s="106">
        <f t="shared" si="708"/>
        <v>0</v>
      </c>
      <c r="W238" s="107">
        <f t="shared" si="708"/>
        <v>0</v>
      </c>
      <c r="X238" s="109">
        <f t="shared" si="708"/>
        <v>0</v>
      </c>
      <c r="Y238" s="116" t="str">
        <f t="shared" si="534"/>
        <v/>
      </c>
    </row>
    <row r="239" spans="1:25" hidden="1">
      <c r="D239" s="67"/>
      <c r="G239" s="179"/>
      <c r="H239" s="179"/>
      <c r="I239" s="179"/>
      <c r="J239" s="179"/>
      <c r="K239" s="179"/>
      <c r="L239" s="179"/>
      <c r="Y239" s="116" t="str">
        <f t="shared" si="534"/>
        <v/>
      </c>
    </row>
    <row r="240" spans="1:25" hidden="1">
      <c r="A240" s="68" t="s">
        <v>117</v>
      </c>
      <c r="B240" s="69" t="s">
        <v>67</v>
      </c>
      <c r="C240" s="70" t="s">
        <v>68</v>
      </c>
      <c r="D240" s="76"/>
      <c r="E240" s="43"/>
      <c r="F240" s="45" t="s">
        <v>20</v>
      </c>
      <c r="G240" s="180"/>
      <c r="H240" s="181"/>
      <c r="I240" s="182"/>
      <c r="J240" s="180"/>
      <c r="K240" s="181"/>
      <c r="L240" s="182"/>
      <c r="M240" s="48"/>
      <c r="N240" s="43"/>
      <c r="O240" s="49"/>
      <c r="P240" s="48"/>
      <c r="Q240" s="43"/>
      <c r="R240" s="49"/>
      <c r="S240" s="48"/>
      <c r="T240" s="43"/>
      <c r="U240" s="49"/>
      <c r="V240" s="48"/>
      <c r="W240" s="43"/>
      <c r="X240" s="74"/>
      <c r="Y240" s="116" t="str">
        <f t="shared" si="534"/>
        <v/>
      </c>
    </row>
    <row r="241" spans="1:25" hidden="1">
      <c r="A241" s="40"/>
      <c r="B241" s="41"/>
      <c r="C241" s="42"/>
      <c r="D241" s="76"/>
      <c r="E241" s="44">
        <v>611000</v>
      </c>
      <c r="F241" s="45" t="s">
        <v>69</v>
      </c>
      <c r="G241" s="94">
        <f>SUM(G242:G244)</f>
        <v>99420</v>
      </c>
      <c r="H241" s="95">
        <f t="shared" ref="H241" si="709">SUM(H242:H244)</f>
        <v>0</v>
      </c>
      <c r="I241" s="96">
        <f t="shared" ref="I241" si="710">SUM(I242:I244)</f>
        <v>99420</v>
      </c>
      <c r="J241" s="94">
        <f t="shared" ref="J241" si="711">SUM(J242:J244)</f>
        <v>0</v>
      </c>
      <c r="K241" s="95">
        <f t="shared" ref="K241" si="712">SUM(K242:K244)</f>
        <v>0</v>
      </c>
      <c r="L241" s="96">
        <f t="shared" ref="L241" si="713">SUM(L242:L244)</f>
        <v>0</v>
      </c>
      <c r="M241" s="94">
        <f t="shared" ref="M241" si="714">SUM(M242:M244)</f>
        <v>0</v>
      </c>
      <c r="N241" s="95">
        <f t="shared" ref="N241" si="715">SUM(N242:N244)</f>
        <v>0</v>
      </c>
      <c r="O241" s="96">
        <f t="shared" ref="O241" si="716">SUM(O242:O244)</f>
        <v>0</v>
      </c>
      <c r="P241" s="94">
        <f t="shared" ref="P241" si="717">SUM(P242:P244)</f>
        <v>0</v>
      </c>
      <c r="Q241" s="95">
        <f t="shared" ref="Q241" si="718">SUM(Q242:Q244)</f>
        <v>0</v>
      </c>
      <c r="R241" s="96">
        <f t="shared" ref="R241" si="719">SUM(R242:R244)</f>
        <v>0</v>
      </c>
      <c r="S241" s="94">
        <f t="shared" ref="S241" si="720">SUM(S242:S244)</f>
        <v>0</v>
      </c>
      <c r="T241" s="95">
        <f t="shared" ref="T241" si="721">SUM(T242:T244)</f>
        <v>0</v>
      </c>
      <c r="U241" s="96">
        <f t="shared" ref="U241" si="722">SUM(U242:U244)</f>
        <v>0</v>
      </c>
      <c r="V241" s="94">
        <f t="shared" ref="V241" si="723">SUM(V242:V244)</f>
        <v>0</v>
      </c>
      <c r="W241" s="95">
        <f t="shared" ref="W241" si="724">SUM(W242:W244)</f>
        <v>0</v>
      </c>
      <c r="X241" s="97">
        <f t="shared" ref="X241" si="725">SUM(X242:X244)</f>
        <v>0</v>
      </c>
      <c r="Y241" s="116" t="str">
        <f t="shared" si="534"/>
        <v/>
      </c>
    </row>
    <row r="242" spans="1:25" hidden="1">
      <c r="A242" s="48"/>
      <c r="B242" s="43"/>
      <c r="C242" s="49"/>
      <c r="D242" s="76"/>
      <c r="E242" s="50">
        <v>611100</v>
      </c>
      <c r="F242" s="51" t="s">
        <v>70</v>
      </c>
      <c r="G242" s="99">
        <v>80880</v>
      </c>
      <c r="H242" s="100">
        <v>0</v>
      </c>
      <c r="I242" s="98">
        <f>SUM(G242:H242)</f>
        <v>80880</v>
      </c>
      <c r="J242" s="99"/>
      <c r="K242" s="100"/>
      <c r="L242" s="98">
        <f>SUM(J242:K242)</f>
        <v>0</v>
      </c>
      <c r="M242" s="52"/>
      <c r="N242" s="53"/>
      <c r="O242" s="98">
        <f>SUM(M242:N242)</f>
        <v>0</v>
      </c>
      <c r="P242" s="52"/>
      <c r="Q242" s="53"/>
      <c r="R242" s="98">
        <f>SUM(P242:Q242)</f>
        <v>0</v>
      </c>
      <c r="S242" s="52"/>
      <c r="T242" s="53"/>
      <c r="U242" s="98">
        <f>SUM(S242:T242)</f>
        <v>0</v>
      </c>
      <c r="V242" s="99">
        <f t="shared" ref="V242:V244" si="726">S242+P242+M242+J242</f>
        <v>0</v>
      </c>
      <c r="W242" s="100">
        <f t="shared" ref="W242:W244" si="727">T242+Q242+N242+K242</f>
        <v>0</v>
      </c>
      <c r="X242" s="101">
        <f>SUM(V242:W242)</f>
        <v>0</v>
      </c>
      <c r="Y242" s="116" t="str">
        <f t="shared" si="534"/>
        <v/>
      </c>
    </row>
    <row r="243" spans="1:25" hidden="1">
      <c r="A243" s="48"/>
      <c r="B243" s="43"/>
      <c r="C243" s="49"/>
      <c r="D243" s="76"/>
      <c r="E243" s="50">
        <v>611200</v>
      </c>
      <c r="F243" s="51" t="s">
        <v>71</v>
      </c>
      <c r="G243" s="99">
        <v>18540</v>
      </c>
      <c r="H243" s="100">
        <v>0</v>
      </c>
      <c r="I243" s="98">
        <f t="shared" ref="I243:I244" si="728">SUM(G243:H243)</f>
        <v>18540</v>
      </c>
      <c r="J243" s="99"/>
      <c r="K243" s="100"/>
      <c r="L243" s="98">
        <f t="shared" ref="L243:L244" si="729">SUM(J243:K243)</f>
        <v>0</v>
      </c>
      <c r="M243" s="52"/>
      <c r="N243" s="53"/>
      <c r="O243" s="98">
        <f t="shared" ref="O243:O244" si="730">SUM(M243:N243)</f>
        <v>0</v>
      </c>
      <c r="P243" s="52"/>
      <c r="Q243" s="53"/>
      <c r="R243" s="98">
        <f t="shared" ref="R243:R244" si="731">SUM(P243:Q243)</f>
        <v>0</v>
      </c>
      <c r="S243" s="52"/>
      <c r="T243" s="53"/>
      <c r="U243" s="98">
        <f t="shared" ref="U243:U244" si="732">SUM(S243:T243)</f>
        <v>0</v>
      </c>
      <c r="V243" s="99">
        <f t="shared" si="726"/>
        <v>0</v>
      </c>
      <c r="W243" s="100">
        <f t="shared" si="727"/>
        <v>0</v>
      </c>
      <c r="X243" s="101">
        <f t="shared" ref="X243:X244" si="733">SUM(V243:W243)</f>
        <v>0</v>
      </c>
      <c r="Y243" s="116" t="str">
        <f t="shared" si="534"/>
        <v/>
      </c>
    </row>
    <row r="244" spans="1:25" hidden="1">
      <c r="A244" s="48"/>
      <c r="B244" s="43"/>
      <c r="C244" s="49"/>
      <c r="D244" s="76"/>
      <c r="E244" s="50">
        <v>611200</v>
      </c>
      <c r="F244" s="51" t="s">
        <v>72</v>
      </c>
      <c r="G244" s="99">
        <v>0</v>
      </c>
      <c r="H244" s="100">
        <v>0</v>
      </c>
      <c r="I244" s="98">
        <f t="shared" si="728"/>
        <v>0</v>
      </c>
      <c r="J244" s="99"/>
      <c r="K244" s="100"/>
      <c r="L244" s="98">
        <f t="shared" si="729"/>
        <v>0</v>
      </c>
      <c r="M244" s="52"/>
      <c r="N244" s="53"/>
      <c r="O244" s="98">
        <f t="shared" si="730"/>
        <v>0</v>
      </c>
      <c r="P244" s="52"/>
      <c r="Q244" s="53"/>
      <c r="R244" s="98">
        <f t="shared" si="731"/>
        <v>0</v>
      </c>
      <c r="S244" s="52"/>
      <c r="T244" s="53"/>
      <c r="U244" s="98">
        <f t="shared" si="732"/>
        <v>0</v>
      </c>
      <c r="V244" s="99">
        <f t="shared" si="726"/>
        <v>0</v>
      </c>
      <c r="W244" s="100">
        <f t="shared" si="727"/>
        <v>0</v>
      </c>
      <c r="X244" s="101">
        <f t="shared" si="733"/>
        <v>0</v>
      </c>
      <c r="Y244" s="116" t="str">
        <f t="shared" si="534"/>
        <v/>
      </c>
    </row>
    <row r="245" spans="1:25" hidden="1">
      <c r="A245" s="40"/>
      <c r="B245" s="41"/>
      <c r="C245" s="42"/>
      <c r="D245" s="76"/>
      <c r="E245" s="44">
        <v>612000</v>
      </c>
      <c r="F245" s="45" t="s">
        <v>73</v>
      </c>
      <c r="G245" s="94">
        <f>G246</f>
        <v>8850</v>
      </c>
      <c r="H245" s="95">
        <f t="shared" ref="H245" si="734">H246</f>
        <v>0</v>
      </c>
      <c r="I245" s="96">
        <f t="shared" ref="I245" si="735">I246</f>
        <v>8850</v>
      </c>
      <c r="J245" s="94">
        <f t="shared" ref="J245" si="736">J246</f>
        <v>0</v>
      </c>
      <c r="K245" s="95">
        <f t="shared" ref="K245" si="737">K246</f>
        <v>0</v>
      </c>
      <c r="L245" s="96">
        <f t="shared" ref="L245" si="738">L246</f>
        <v>0</v>
      </c>
      <c r="M245" s="94">
        <f t="shared" ref="M245" si="739">M246</f>
        <v>0</v>
      </c>
      <c r="N245" s="95">
        <f t="shared" ref="N245" si="740">N246</f>
        <v>0</v>
      </c>
      <c r="O245" s="96">
        <f t="shared" ref="O245" si="741">O246</f>
        <v>0</v>
      </c>
      <c r="P245" s="94">
        <f t="shared" ref="P245" si="742">P246</f>
        <v>0</v>
      </c>
      <c r="Q245" s="95">
        <f t="shared" ref="Q245" si="743">Q246</f>
        <v>0</v>
      </c>
      <c r="R245" s="96">
        <f t="shared" ref="R245" si="744">R246</f>
        <v>0</v>
      </c>
      <c r="S245" s="94">
        <f t="shared" ref="S245" si="745">S246</f>
        <v>0</v>
      </c>
      <c r="T245" s="95">
        <f t="shared" ref="T245" si="746">T246</f>
        <v>0</v>
      </c>
      <c r="U245" s="96">
        <f t="shared" ref="U245" si="747">U246</f>
        <v>0</v>
      </c>
      <c r="V245" s="94">
        <f t="shared" ref="V245" si="748">V246</f>
        <v>0</v>
      </c>
      <c r="W245" s="95">
        <f t="shared" ref="W245" si="749">W246</f>
        <v>0</v>
      </c>
      <c r="X245" s="97">
        <f t="shared" ref="X245" si="750">X246</f>
        <v>0</v>
      </c>
      <c r="Y245" s="116" t="str">
        <f t="shared" si="534"/>
        <v/>
      </c>
    </row>
    <row r="246" spans="1:25" hidden="1">
      <c r="A246" s="48"/>
      <c r="B246" s="43"/>
      <c r="C246" s="49"/>
      <c r="D246" s="76"/>
      <c r="E246" s="50">
        <v>612100</v>
      </c>
      <c r="F246" s="51" t="s">
        <v>73</v>
      </c>
      <c r="G246" s="99">
        <v>8850</v>
      </c>
      <c r="H246" s="100">
        <v>0</v>
      </c>
      <c r="I246" s="98">
        <f>SUM(G246:H246)</f>
        <v>8850</v>
      </c>
      <c r="J246" s="99"/>
      <c r="K246" s="100"/>
      <c r="L246" s="98">
        <f>SUM(J246:K246)</f>
        <v>0</v>
      </c>
      <c r="M246" s="52"/>
      <c r="N246" s="53"/>
      <c r="O246" s="98">
        <f>SUM(M246:N246)</f>
        <v>0</v>
      </c>
      <c r="P246" s="52"/>
      <c r="Q246" s="53"/>
      <c r="R246" s="98">
        <f>SUM(P246:Q246)</f>
        <v>0</v>
      </c>
      <c r="S246" s="52"/>
      <c r="T246" s="53"/>
      <c r="U246" s="98">
        <f>SUM(S246:T246)</f>
        <v>0</v>
      </c>
      <c r="V246" s="99">
        <f>S246+P246+M246+J246</f>
        <v>0</v>
      </c>
      <c r="W246" s="100">
        <f>T246+Q246+N246+K246</f>
        <v>0</v>
      </c>
      <c r="X246" s="101">
        <f>SUM(V246:W246)</f>
        <v>0</v>
      </c>
      <c r="Y246" s="116" t="str">
        <f t="shared" si="534"/>
        <v/>
      </c>
    </row>
    <row r="247" spans="1:25" hidden="1">
      <c r="A247" s="40"/>
      <c r="B247" s="41"/>
      <c r="C247" s="42"/>
      <c r="D247" s="76"/>
      <c r="E247" s="44">
        <v>613000</v>
      </c>
      <c r="F247" s="45" t="s">
        <v>74</v>
      </c>
      <c r="G247" s="94">
        <f>SUM(G248:G257)</f>
        <v>80100</v>
      </c>
      <c r="H247" s="95">
        <f t="shared" ref="H247" si="751">SUM(H248:H257)</f>
        <v>0</v>
      </c>
      <c r="I247" s="96">
        <f t="shared" ref="I247" si="752">SUM(I248:I257)</f>
        <v>80100</v>
      </c>
      <c r="J247" s="94">
        <f t="shared" ref="J247" si="753">SUM(J248:J257)</f>
        <v>0</v>
      </c>
      <c r="K247" s="95">
        <f t="shared" ref="K247" si="754">SUM(K248:K257)</f>
        <v>0</v>
      </c>
      <c r="L247" s="96">
        <f t="shared" ref="L247" si="755">SUM(L248:L257)</f>
        <v>0</v>
      </c>
      <c r="M247" s="94">
        <f t="shared" ref="M247" si="756">SUM(M248:M257)</f>
        <v>0</v>
      </c>
      <c r="N247" s="95">
        <f t="shared" ref="N247" si="757">SUM(N248:N257)</f>
        <v>0</v>
      </c>
      <c r="O247" s="96">
        <f t="shared" ref="O247" si="758">SUM(O248:O257)</f>
        <v>0</v>
      </c>
      <c r="P247" s="94">
        <f t="shared" ref="P247" si="759">SUM(P248:P257)</f>
        <v>0</v>
      </c>
      <c r="Q247" s="95">
        <f t="shared" ref="Q247" si="760">SUM(Q248:Q257)</f>
        <v>0</v>
      </c>
      <c r="R247" s="96">
        <f t="shared" ref="R247" si="761">SUM(R248:R257)</f>
        <v>0</v>
      </c>
      <c r="S247" s="94">
        <f t="shared" ref="S247" si="762">SUM(S248:S257)</f>
        <v>0</v>
      </c>
      <c r="T247" s="95">
        <f t="shared" ref="T247" si="763">SUM(T248:T257)</f>
        <v>0</v>
      </c>
      <c r="U247" s="96">
        <f t="shared" ref="U247" si="764">SUM(U248:U257)</f>
        <v>0</v>
      </c>
      <c r="V247" s="94">
        <f t="shared" ref="V247" si="765">SUM(V248:V257)</f>
        <v>0</v>
      </c>
      <c r="W247" s="95">
        <f t="shared" ref="W247" si="766">SUM(W248:W257)</f>
        <v>0</v>
      </c>
      <c r="X247" s="97">
        <f t="shared" ref="X247" si="767">SUM(X248:X257)</f>
        <v>0</v>
      </c>
      <c r="Y247" s="116" t="str">
        <f t="shared" si="534"/>
        <v/>
      </c>
    </row>
    <row r="248" spans="1:25" hidden="1">
      <c r="A248" s="48"/>
      <c r="B248" s="43"/>
      <c r="C248" s="49"/>
      <c r="D248" s="76"/>
      <c r="E248" s="50">
        <v>613100</v>
      </c>
      <c r="F248" s="54" t="s">
        <v>75</v>
      </c>
      <c r="G248" s="99">
        <v>3500</v>
      </c>
      <c r="H248" s="100">
        <v>0</v>
      </c>
      <c r="I248" s="98">
        <f t="shared" ref="I248:I257" si="768">SUM(G248:H248)</f>
        <v>3500</v>
      </c>
      <c r="J248" s="99"/>
      <c r="K248" s="100"/>
      <c r="L248" s="98">
        <f t="shared" ref="L248:L257" si="769">SUM(J248:K248)</f>
        <v>0</v>
      </c>
      <c r="M248" s="52"/>
      <c r="N248" s="53"/>
      <c r="O248" s="98">
        <f t="shared" ref="O248:O257" si="770">SUM(M248:N248)</f>
        <v>0</v>
      </c>
      <c r="P248" s="52"/>
      <c r="Q248" s="53"/>
      <c r="R248" s="98">
        <f t="shared" ref="R248:R257" si="771">SUM(P248:Q248)</f>
        <v>0</v>
      </c>
      <c r="S248" s="52"/>
      <c r="T248" s="53"/>
      <c r="U248" s="98">
        <f t="shared" ref="U248:U257" si="772">SUM(S248:T248)</f>
        <v>0</v>
      </c>
      <c r="V248" s="99">
        <f t="shared" ref="V248:V257" si="773">S248+P248+M248+J248</f>
        <v>0</v>
      </c>
      <c r="W248" s="100">
        <f t="shared" ref="W248:W257" si="774">T248+Q248+N248+K248</f>
        <v>0</v>
      </c>
      <c r="X248" s="101">
        <f t="shared" ref="X248:X257" si="775">SUM(V248:W248)</f>
        <v>0</v>
      </c>
      <c r="Y248" s="116" t="str">
        <f t="shared" si="534"/>
        <v/>
      </c>
    </row>
    <row r="249" spans="1:25" hidden="1">
      <c r="A249" s="48"/>
      <c r="B249" s="43"/>
      <c r="C249" s="49"/>
      <c r="D249" s="76"/>
      <c r="E249" s="50">
        <v>613200</v>
      </c>
      <c r="F249" s="54" t="s">
        <v>76</v>
      </c>
      <c r="G249" s="99">
        <v>0</v>
      </c>
      <c r="H249" s="100">
        <v>0</v>
      </c>
      <c r="I249" s="98">
        <f t="shared" si="768"/>
        <v>0</v>
      </c>
      <c r="J249" s="99"/>
      <c r="K249" s="100"/>
      <c r="L249" s="98">
        <f t="shared" si="769"/>
        <v>0</v>
      </c>
      <c r="M249" s="52"/>
      <c r="N249" s="53"/>
      <c r="O249" s="98">
        <f t="shared" si="770"/>
        <v>0</v>
      </c>
      <c r="P249" s="52"/>
      <c r="Q249" s="53"/>
      <c r="R249" s="98">
        <f t="shared" si="771"/>
        <v>0</v>
      </c>
      <c r="S249" s="52"/>
      <c r="T249" s="53"/>
      <c r="U249" s="98">
        <f t="shared" si="772"/>
        <v>0</v>
      </c>
      <c r="V249" s="99">
        <f t="shared" si="773"/>
        <v>0</v>
      </c>
      <c r="W249" s="100">
        <f t="shared" si="774"/>
        <v>0</v>
      </c>
      <c r="X249" s="101">
        <f t="shared" si="775"/>
        <v>0</v>
      </c>
      <c r="Y249" s="116" t="str">
        <f t="shared" si="534"/>
        <v/>
      </c>
    </row>
    <row r="250" spans="1:25" hidden="1">
      <c r="A250" s="48"/>
      <c r="B250" s="43"/>
      <c r="C250" s="49"/>
      <c r="D250" s="76"/>
      <c r="E250" s="50">
        <v>613300</v>
      </c>
      <c r="F250" s="54" t="s">
        <v>77</v>
      </c>
      <c r="G250" s="99">
        <v>3000</v>
      </c>
      <c r="H250" s="100">
        <v>0</v>
      </c>
      <c r="I250" s="98">
        <f t="shared" si="768"/>
        <v>3000</v>
      </c>
      <c r="J250" s="99"/>
      <c r="K250" s="100"/>
      <c r="L250" s="98">
        <f t="shared" si="769"/>
        <v>0</v>
      </c>
      <c r="M250" s="52"/>
      <c r="N250" s="53"/>
      <c r="O250" s="98">
        <f t="shared" si="770"/>
        <v>0</v>
      </c>
      <c r="P250" s="52"/>
      <c r="Q250" s="53"/>
      <c r="R250" s="98">
        <f t="shared" si="771"/>
        <v>0</v>
      </c>
      <c r="S250" s="52"/>
      <c r="T250" s="53"/>
      <c r="U250" s="98">
        <f t="shared" si="772"/>
        <v>0</v>
      </c>
      <c r="V250" s="99">
        <f t="shared" si="773"/>
        <v>0</v>
      </c>
      <c r="W250" s="100">
        <f t="shared" si="774"/>
        <v>0</v>
      </c>
      <c r="X250" s="101">
        <f t="shared" si="775"/>
        <v>0</v>
      </c>
      <c r="Y250" s="116" t="str">
        <f t="shared" si="534"/>
        <v/>
      </c>
    </row>
    <row r="251" spans="1:25" hidden="1">
      <c r="A251" s="48"/>
      <c r="B251" s="43"/>
      <c r="C251" s="49"/>
      <c r="D251" s="76"/>
      <c r="E251" s="50">
        <v>613400</v>
      </c>
      <c r="F251" s="54" t="s">
        <v>78</v>
      </c>
      <c r="G251" s="99">
        <v>2200</v>
      </c>
      <c r="H251" s="100">
        <v>0</v>
      </c>
      <c r="I251" s="98">
        <f t="shared" si="768"/>
        <v>2200</v>
      </c>
      <c r="J251" s="99"/>
      <c r="K251" s="100"/>
      <c r="L251" s="98">
        <f t="shared" si="769"/>
        <v>0</v>
      </c>
      <c r="M251" s="52"/>
      <c r="N251" s="53"/>
      <c r="O251" s="98">
        <f t="shared" si="770"/>
        <v>0</v>
      </c>
      <c r="P251" s="52"/>
      <c r="Q251" s="53"/>
      <c r="R251" s="98">
        <f t="shared" si="771"/>
        <v>0</v>
      </c>
      <c r="S251" s="52"/>
      <c r="T251" s="53"/>
      <c r="U251" s="98">
        <f t="shared" si="772"/>
        <v>0</v>
      </c>
      <c r="V251" s="99">
        <f t="shared" si="773"/>
        <v>0</v>
      </c>
      <c r="W251" s="100">
        <f t="shared" si="774"/>
        <v>0</v>
      </c>
      <c r="X251" s="101">
        <f t="shared" si="775"/>
        <v>0</v>
      </c>
      <c r="Y251" s="116" t="str">
        <f t="shared" si="534"/>
        <v/>
      </c>
    </row>
    <row r="252" spans="1:25" hidden="1">
      <c r="A252" s="48"/>
      <c r="B252" s="43"/>
      <c r="C252" s="49"/>
      <c r="D252" s="76"/>
      <c r="E252" s="50">
        <v>613500</v>
      </c>
      <c r="F252" s="54" t="s">
        <v>79</v>
      </c>
      <c r="G252" s="99">
        <v>0</v>
      </c>
      <c r="H252" s="100">
        <v>0</v>
      </c>
      <c r="I252" s="98">
        <f t="shared" si="768"/>
        <v>0</v>
      </c>
      <c r="J252" s="99"/>
      <c r="K252" s="100"/>
      <c r="L252" s="98">
        <f t="shared" si="769"/>
        <v>0</v>
      </c>
      <c r="M252" s="52"/>
      <c r="N252" s="53"/>
      <c r="O252" s="98">
        <f t="shared" si="770"/>
        <v>0</v>
      </c>
      <c r="P252" s="52"/>
      <c r="Q252" s="53"/>
      <c r="R252" s="98">
        <f t="shared" si="771"/>
        <v>0</v>
      </c>
      <c r="S252" s="52"/>
      <c r="T252" s="53"/>
      <c r="U252" s="98">
        <f t="shared" si="772"/>
        <v>0</v>
      </c>
      <c r="V252" s="99">
        <f t="shared" si="773"/>
        <v>0</v>
      </c>
      <c r="W252" s="100">
        <f t="shared" si="774"/>
        <v>0</v>
      </c>
      <c r="X252" s="101">
        <f t="shared" si="775"/>
        <v>0</v>
      </c>
      <c r="Y252" s="116" t="str">
        <f t="shared" si="534"/>
        <v/>
      </c>
    </row>
    <row r="253" spans="1:25" hidden="1">
      <c r="A253" s="48"/>
      <c r="B253" s="43"/>
      <c r="C253" s="49"/>
      <c r="D253" s="76"/>
      <c r="E253" s="50">
        <v>613600</v>
      </c>
      <c r="F253" s="54" t="s">
        <v>82</v>
      </c>
      <c r="G253" s="99">
        <v>0</v>
      </c>
      <c r="H253" s="100">
        <v>0</v>
      </c>
      <c r="I253" s="98">
        <f t="shared" si="768"/>
        <v>0</v>
      </c>
      <c r="J253" s="99"/>
      <c r="K253" s="100"/>
      <c r="L253" s="98">
        <f t="shared" si="769"/>
        <v>0</v>
      </c>
      <c r="M253" s="52"/>
      <c r="N253" s="53"/>
      <c r="O253" s="98">
        <f t="shared" si="770"/>
        <v>0</v>
      </c>
      <c r="P253" s="52"/>
      <c r="Q253" s="53"/>
      <c r="R253" s="98">
        <f t="shared" si="771"/>
        <v>0</v>
      </c>
      <c r="S253" s="52"/>
      <c r="T253" s="53"/>
      <c r="U253" s="98">
        <f t="shared" si="772"/>
        <v>0</v>
      </c>
      <c r="V253" s="99">
        <f t="shared" si="773"/>
        <v>0</v>
      </c>
      <c r="W253" s="100">
        <f t="shared" si="774"/>
        <v>0</v>
      </c>
      <c r="X253" s="101">
        <f t="shared" si="775"/>
        <v>0</v>
      </c>
      <c r="Y253" s="116" t="str">
        <f t="shared" si="534"/>
        <v/>
      </c>
    </row>
    <row r="254" spans="1:25" hidden="1">
      <c r="A254" s="48"/>
      <c r="B254" s="43"/>
      <c r="C254" s="49"/>
      <c r="D254" s="76"/>
      <c r="E254" s="50">
        <v>613700</v>
      </c>
      <c r="F254" s="54" t="s">
        <v>80</v>
      </c>
      <c r="G254" s="99">
        <v>1400</v>
      </c>
      <c r="H254" s="100">
        <v>0</v>
      </c>
      <c r="I254" s="98">
        <f t="shared" si="768"/>
        <v>1400</v>
      </c>
      <c r="J254" s="99"/>
      <c r="K254" s="100"/>
      <c r="L254" s="98">
        <f t="shared" si="769"/>
        <v>0</v>
      </c>
      <c r="M254" s="52"/>
      <c r="N254" s="53"/>
      <c r="O254" s="98">
        <f t="shared" si="770"/>
        <v>0</v>
      </c>
      <c r="P254" s="52"/>
      <c r="Q254" s="53"/>
      <c r="R254" s="98">
        <f t="shared" si="771"/>
        <v>0</v>
      </c>
      <c r="S254" s="52"/>
      <c r="T254" s="53"/>
      <c r="U254" s="98">
        <f t="shared" si="772"/>
        <v>0</v>
      </c>
      <c r="V254" s="99">
        <f t="shared" si="773"/>
        <v>0</v>
      </c>
      <c r="W254" s="100">
        <f t="shared" si="774"/>
        <v>0</v>
      </c>
      <c r="X254" s="101">
        <f t="shared" si="775"/>
        <v>0</v>
      </c>
      <c r="Y254" s="116" t="str">
        <f t="shared" si="534"/>
        <v/>
      </c>
    </row>
    <row r="255" spans="1:25" hidden="1">
      <c r="A255" s="48"/>
      <c r="B255" s="43"/>
      <c r="C255" s="49"/>
      <c r="D255" s="76"/>
      <c r="E255" s="50">
        <v>613800</v>
      </c>
      <c r="F255" s="54" t="s">
        <v>83</v>
      </c>
      <c r="G255" s="99">
        <v>0</v>
      </c>
      <c r="H255" s="100">
        <v>0</v>
      </c>
      <c r="I255" s="98">
        <f t="shared" si="768"/>
        <v>0</v>
      </c>
      <c r="J255" s="99"/>
      <c r="K255" s="100"/>
      <c r="L255" s="98">
        <f t="shared" si="769"/>
        <v>0</v>
      </c>
      <c r="M255" s="52"/>
      <c r="N255" s="53"/>
      <c r="O255" s="98">
        <f t="shared" si="770"/>
        <v>0</v>
      </c>
      <c r="P255" s="52"/>
      <c r="Q255" s="53"/>
      <c r="R255" s="98">
        <f t="shared" si="771"/>
        <v>0</v>
      </c>
      <c r="S255" s="52"/>
      <c r="T255" s="53"/>
      <c r="U255" s="98">
        <f t="shared" si="772"/>
        <v>0</v>
      </c>
      <c r="V255" s="99">
        <f t="shared" si="773"/>
        <v>0</v>
      </c>
      <c r="W255" s="100">
        <f t="shared" si="774"/>
        <v>0</v>
      </c>
      <c r="X255" s="101">
        <f t="shared" si="775"/>
        <v>0</v>
      </c>
      <c r="Y255" s="116" t="str">
        <f t="shared" si="534"/>
        <v/>
      </c>
    </row>
    <row r="256" spans="1:25" hidden="1">
      <c r="A256" s="48"/>
      <c r="B256" s="43"/>
      <c r="C256" s="49"/>
      <c r="D256" s="76"/>
      <c r="E256" s="50">
        <v>613900</v>
      </c>
      <c r="F256" s="54" t="s">
        <v>81</v>
      </c>
      <c r="G256" s="99">
        <v>70000</v>
      </c>
      <c r="H256" s="100">
        <v>0</v>
      </c>
      <c r="I256" s="98">
        <f t="shared" si="768"/>
        <v>70000</v>
      </c>
      <c r="J256" s="99"/>
      <c r="K256" s="100"/>
      <c r="L256" s="98">
        <f t="shared" si="769"/>
        <v>0</v>
      </c>
      <c r="M256" s="52"/>
      <c r="N256" s="53"/>
      <c r="O256" s="98">
        <f t="shared" si="770"/>
        <v>0</v>
      </c>
      <c r="P256" s="52"/>
      <c r="Q256" s="53"/>
      <c r="R256" s="98">
        <f t="shared" si="771"/>
        <v>0</v>
      </c>
      <c r="S256" s="52"/>
      <c r="T256" s="53"/>
      <c r="U256" s="98">
        <f t="shared" si="772"/>
        <v>0</v>
      </c>
      <c r="V256" s="99">
        <f t="shared" si="773"/>
        <v>0</v>
      </c>
      <c r="W256" s="100">
        <f t="shared" si="774"/>
        <v>0</v>
      </c>
      <c r="X256" s="101">
        <f t="shared" si="775"/>
        <v>0</v>
      </c>
      <c r="Y256" s="116" t="str">
        <f t="shared" ref="Y256:Y319" si="776">IF(OR(V256&gt;G256, W256&gt;H256),"Ukupni operativni plan je veći od Proračuna!","")</f>
        <v/>
      </c>
    </row>
    <row r="257" spans="1:25" hidden="1">
      <c r="A257" s="48"/>
      <c r="B257" s="43"/>
      <c r="C257" s="49"/>
      <c r="D257" s="76"/>
      <c r="E257" s="50">
        <v>613900</v>
      </c>
      <c r="F257" s="54" t="s">
        <v>84</v>
      </c>
      <c r="G257" s="99">
        <v>0</v>
      </c>
      <c r="H257" s="100">
        <v>0</v>
      </c>
      <c r="I257" s="98">
        <f t="shared" si="768"/>
        <v>0</v>
      </c>
      <c r="J257" s="99"/>
      <c r="K257" s="100"/>
      <c r="L257" s="98">
        <f t="shared" si="769"/>
        <v>0</v>
      </c>
      <c r="M257" s="52"/>
      <c r="N257" s="53"/>
      <c r="O257" s="98">
        <f t="shared" si="770"/>
        <v>0</v>
      </c>
      <c r="P257" s="52"/>
      <c r="Q257" s="53"/>
      <c r="R257" s="98">
        <f t="shared" si="771"/>
        <v>0</v>
      </c>
      <c r="S257" s="52"/>
      <c r="T257" s="53"/>
      <c r="U257" s="98">
        <f t="shared" si="772"/>
        <v>0</v>
      </c>
      <c r="V257" s="99">
        <f t="shared" si="773"/>
        <v>0</v>
      </c>
      <c r="W257" s="100">
        <f t="shared" si="774"/>
        <v>0</v>
      </c>
      <c r="X257" s="101">
        <f t="shared" si="775"/>
        <v>0</v>
      </c>
      <c r="Y257" s="116" t="str">
        <f t="shared" si="776"/>
        <v/>
      </c>
    </row>
    <row r="258" spans="1:25" hidden="1">
      <c r="A258" s="40"/>
      <c r="B258" s="41"/>
      <c r="C258" s="42"/>
      <c r="D258" s="76"/>
      <c r="E258" s="44">
        <v>821000</v>
      </c>
      <c r="F258" s="45" t="s">
        <v>85</v>
      </c>
      <c r="G258" s="94">
        <f>SUM(G259:G260)</f>
        <v>1000</v>
      </c>
      <c r="H258" s="95">
        <f t="shared" ref="H258" si="777">SUM(H259:H260)</f>
        <v>0</v>
      </c>
      <c r="I258" s="96">
        <f t="shared" ref="I258" si="778">SUM(I259:I260)</f>
        <v>1000</v>
      </c>
      <c r="J258" s="94">
        <f t="shared" ref="J258" si="779">SUM(J259:J260)</f>
        <v>0</v>
      </c>
      <c r="K258" s="95">
        <f t="shared" ref="K258" si="780">SUM(K259:K260)</f>
        <v>0</v>
      </c>
      <c r="L258" s="96">
        <f t="shared" ref="L258" si="781">SUM(L259:L260)</f>
        <v>0</v>
      </c>
      <c r="M258" s="94">
        <f t="shared" ref="M258" si="782">SUM(M259:M260)</f>
        <v>0</v>
      </c>
      <c r="N258" s="95">
        <f t="shared" ref="N258" si="783">SUM(N259:N260)</f>
        <v>0</v>
      </c>
      <c r="O258" s="96">
        <f t="shared" ref="O258" si="784">SUM(O259:O260)</f>
        <v>0</v>
      </c>
      <c r="P258" s="94">
        <f t="shared" ref="P258" si="785">SUM(P259:P260)</f>
        <v>0</v>
      </c>
      <c r="Q258" s="95">
        <f t="shared" ref="Q258" si="786">SUM(Q259:Q260)</f>
        <v>0</v>
      </c>
      <c r="R258" s="96">
        <f t="shared" ref="R258" si="787">SUM(R259:R260)</f>
        <v>0</v>
      </c>
      <c r="S258" s="94">
        <f t="shared" ref="S258" si="788">SUM(S259:S260)</f>
        <v>0</v>
      </c>
      <c r="T258" s="95">
        <f t="shared" ref="T258" si="789">SUM(T259:T260)</f>
        <v>0</v>
      </c>
      <c r="U258" s="96">
        <f t="shared" ref="U258" si="790">SUM(U259:U260)</f>
        <v>0</v>
      </c>
      <c r="V258" s="94">
        <f t="shared" ref="V258" si="791">SUM(V259:V260)</f>
        <v>0</v>
      </c>
      <c r="W258" s="95">
        <f t="shared" ref="W258" si="792">SUM(W259:W260)</f>
        <v>0</v>
      </c>
      <c r="X258" s="97">
        <f t="shared" ref="X258" si="793">SUM(X259:X260)</f>
        <v>0</v>
      </c>
      <c r="Y258" s="116" t="str">
        <f t="shared" si="776"/>
        <v/>
      </c>
    </row>
    <row r="259" spans="1:25" hidden="1">
      <c r="A259" s="48"/>
      <c r="B259" s="43"/>
      <c r="C259" s="49"/>
      <c r="D259" s="76"/>
      <c r="E259" s="50">
        <v>821200</v>
      </c>
      <c r="F259" s="51" t="s">
        <v>86</v>
      </c>
      <c r="G259" s="99">
        <v>0</v>
      </c>
      <c r="H259" s="100">
        <v>0</v>
      </c>
      <c r="I259" s="98">
        <f>SUM(G259:H259)</f>
        <v>0</v>
      </c>
      <c r="J259" s="99"/>
      <c r="K259" s="100"/>
      <c r="L259" s="98">
        <f>SUM(J259:K259)</f>
        <v>0</v>
      </c>
      <c r="M259" s="52"/>
      <c r="N259" s="53"/>
      <c r="O259" s="98">
        <f>SUM(M259:N259)</f>
        <v>0</v>
      </c>
      <c r="P259" s="52"/>
      <c r="Q259" s="53"/>
      <c r="R259" s="98">
        <f>SUM(P259:Q259)</f>
        <v>0</v>
      </c>
      <c r="S259" s="52"/>
      <c r="T259" s="53"/>
      <c r="U259" s="98">
        <f>SUM(S259:T259)</f>
        <v>0</v>
      </c>
      <c r="V259" s="99">
        <f t="shared" ref="V259:V260" si="794">S259+P259+M259+J259</f>
        <v>0</v>
      </c>
      <c r="W259" s="100">
        <f t="shared" ref="W259:W260" si="795">T259+Q259+N259+K259</f>
        <v>0</v>
      </c>
      <c r="X259" s="101">
        <f>SUM(V259:W259)</f>
        <v>0</v>
      </c>
      <c r="Y259" s="116" t="str">
        <f t="shared" si="776"/>
        <v/>
      </c>
    </row>
    <row r="260" spans="1:25" ht="12.75" hidden="1" thickBot="1">
      <c r="A260" s="55"/>
      <c r="B260" s="56"/>
      <c r="C260" s="57"/>
      <c r="D260" s="81"/>
      <c r="E260" s="58">
        <v>821300</v>
      </c>
      <c r="F260" s="59" t="s">
        <v>87</v>
      </c>
      <c r="G260" s="103">
        <v>1000</v>
      </c>
      <c r="H260" s="104">
        <v>0</v>
      </c>
      <c r="I260" s="102">
        <f>SUM(G260:H260)</f>
        <v>1000</v>
      </c>
      <c r="J260" s="103"/>
      <c r="K260" s="104"/>
      <c r="L260" s="102">
        <f>SUM(J260:K260)</f>
        <v>0</v>
      </c>
      <c r="M260" s="60"/>
      <c r="N260" s="61"/>
      <c r="O260" s="102">
        <f>SUM(M260:N260)</f>
        <v>0</v>
      </c>
      <c r="P260" s="60"/>
      <c r="Q260" s="61"/>
      <c r="R260" s="102">
        <f>SUM(P260:Q260)</f>
        <v>0</v>
      </c>
      <c r="S260" s="60"/>
      <c r="T260" s="61"/>
      <c r="U260" s="102">
        <f>SUM(S260:T260)</f>
        <v>0</v>
      </c>
      <c r="V260" s="103">
        <f t="shared" si="794"/>
        <v>0</v>
      </c>
      <c r="W260" s="104">
        <f t="shared" si="795"/>
        <v>0</v>
      </c>
      <c r="X260" s="105">
        <f>SUM(V260:W260)</f>
        <v>0</v>
      </c>
      <c r="Y260" s="116" t="str">
        <f t="shared" si="776"/>
        <v/>
      </c>
    </row>
    <row r="261" spans="1:25" ht="12.75" hidden="1" thickBot="1">
      <c r="A261" s="62"/>
      <c r="B261" s="63"/>
      <c r="C261" s="64"/>
      <c r="D261" s="78"/>
      <c r="E261" s="63"/>
      <c r="F261" s="66" t="s">
        <v>118</v>
      </c>
      <c r="G261" s="106">
        <f>G241+G245+G247+G258</f>
        <v>189370</v>
      </c>
      <c r="H261" s="107">
        <f t="shared" ref="H261:X261" si="796">H241+H245+H247+H258</f>
        <v>0</v>
      </c>
      <c r="I261" s="108">
        <f t="shared" si="796"/>
        <v>189370</v>
      </c>
      <c r="J261" s="106">
        <f t="shared" si="796"/>
        <v>0</v>
      </c>
      <c r="K261" s="107">
        <f t="shared" si="796"/>
        <v>0</v>
      </c>
      <c r="L261" s="108">
        <f t="shared" si="796"/>
        <v>0</v>
      </c>
      <c r="M261" s="106">
        <f t="shared" si="796"/>
        <v>0</v>
      </c>
      <c r="N261" s="107">
        <f t="shared" si="796"/>
        <v>0</v>
      </c>
      <c r="O261" s="108">
        <f t="shared" si="796"/>
        <v>0</v>
      </c>
      <c r="P261" s="106">
        <f t="shared" si="796"/>
        <v>0</v>
      </c>
      <c r="Q261" s="107">
        <f t="shared" si="796"/>
        <v>0</v>
      </c>
      <c r="R261" s="108">
        <f t="shared" si="796"/>
        <v>0</v>
      </c>
      <c r="S261" s="106">
        <f t="shared" si="796"/>
        <v>0</v>
      </c>
      <c r="T261" s="107">
        <f t="shared" si="796"/>
        <v>0</v>
      </c>
      <c r="U261" s="108">
        <f t="shared" si="796"/>
        <v>0</v>
      </c>
      <c r="V261" s="106">
        <f t="shared" si="796"/>
        <v>0</v>
      </c>
      <c r="W261" s="107">
        <f t="shared" si="796"/>
        <v>0</v>
      </c>
      <c r="X261" s="109">
        <f t="shared" si="796"/>
        <v>0</v>
      </c>
      <c r="Y261" s="116" t="str">
        <f t="shared" si="776"/>
        <v/>
      </c>
    </row>
    <row r="262" spans="1:25" hidden="1">
      <c r="D262" s="67"/>
      <c r="G262" s="179"/>
      <c r="H262" s="179"/>
      <c r="I262" s="179"/>
      <c r="J262" s="179"/>
      <c r="K262" s="179"/>
      <c r="L262" s="179"/>
      <c r="Y262" s="116" t="str">
        <f t="shared" si="776"/>
        <v/>
      </c>
    </row>
    <row r="263" spans="1:25" hidden="1">
      <c r="A263" s="68" t="s">
        <v>117</v>
      </c>
      <c r="B263" s="69" t="s">
        <v>119</v>
      </c>
      <c r="C263" s="70" t="s">
        <v>107</v>
      </c>
      <c r="D263" s="76"/>
      <c r="E263" s="43"/>
      <c r="F263" s="45" t="s">
        <v>23</v>
      </c>
      <c r="G263" s="180"/>
      <c r="H263" s="181"/>
      <c r="I263" s="182"/>
      <c r="J263" s="180"/>
      <c r="K263" s="181"/>
      <c r="L263" s="182"/>
      <c r="M263" s="48"/>
      <c r="N263" s="43"/>
      <c r="O263" s="49"/>
      <c r="P263" s="48"/>
      <c r="Q263" s="43"/>
      <c r="R263" s="49"/>
      <c r="S263" s="48"/>
      <c r="T263" s="43"/>
      <c r="U263" s="49"/>
      <c r="V263" s="48"/>
      <c r="W263" s="43"/>
      <c r="X263" s="74"/>
      <c r="Y263" s="116" t="str">
        <f t="shared" si="776"/>
        <v/>
      </c>
    </row>
    <row r="264" spans="1:25" hidden="1">
      <c r="A264" s="40"/>
      <c r="B264" s="41"/>
      <c r="C264" s="42"/>
      <c r="D264" s="76"/>
      <c r="E264" s="44">
        <v>611000</v>
      </c>
      <c r="F264" s="45" t="s">
        <v>69</v>
      </c>
      <c r="G264" s="94">
        <f>SUM(G265:G267)</f>
        <v>1132260</v>
      </c>
      <c r="H264" s="95">
        <f t="shared" ref="H264" si="797">SUM(H265:H267)</f>
        <v>0</v>
      </c>
      <c r="I264" s="96">
        <f t="shared" ref="I264" si="798">SUM(I265:I267)</f>
        <v>1132260</v>
      </c>
      <c r="J264" s="94">
        <f t="shared" ref="J264" si="799">SUM(J265:J267)</f>
        <v>0</v>
      </c>
      <c r="K264" s="95">
        <f t="shared" ref="K264" si="800">SUM(K265:K267)</f>
        <v>0</v>
      </c>
      <c r="L264" s="96">
        <f t="shared" ref="L264" si="801">SUM(L265:L267)</f>
        <v>0</v>
      </c>
      <c r="M264" s="94">
        <f t="shared" ref="M264" si="802">SUM(M265:M267)</f>
        <v>0</v>
      </c>
      <c r="N264" s="95">
        <f t="shared" ref="N264" si="803">SUM(N265:N267)</f>
        <v>0</v>
      </c>
      <c r="O264" s="96">
        <f t="shared" ref="O264" si="804">SUM(O265:O267)</f>
        <v>0</v>
      </c>
      <c r="P264" s="94">
        <f t="shared" ref="P264" si="805">SUM(P265:P267)</f>
        <v>0</v>
      </c>
      <c r="Q264" s="95">
        <f t="shared" ref="Q264" si="806">SUM(Q265:Q267)</f>
        <v>0</v>
      </c>
      <c r="R264" s="96">
        <f t="shared" ref="R264" si="807">SUM(R265:R267)</f>
        <v>0</v>
      </c>
      <c r="S264" s="94">
        <f t="shared" ref="S264" si="808">SUM(S265:S267)</f>
        <v>0</v>
      </c>
      <c r="T264" s="95">
        <f t="shared" ref="T264" si="809">SUM(T265:T267)</f>
        <v>0</v>
      </c>
      <c r="U264" s="96">
        <f t="shared" ref="U264" si="810">SUM(U265:U267)</f>
        <v>0</v>
      </c>
      <c r="V264" s="94">
        <f t="shared" ref="V264" si="811">SUM(V265:V267)</f>
        <v>0</v>
      </c>
      <c r="W264" s="95">
        <f t="shared" ref="W264" si="812">SUM(W265:W267)</f>
        <v>0</v>
      </c>
      <c r="X264" s="97">
        <f t="shared" ref="X264" si="813">SUM(X265:X267)</f>
        <v>0</v>
      </c>
      <c r="Y264" s="116" t="str">
        <f t="shared" si="776"/>
        <v/>
      </c>
    </row>
    <row r="265" spans="1:25" hidden="1">
      <c r="A265" s="48"/>
      <c r="B265" s="43"/>
      <c r="C265" s="49"/>
      <c r="D265" s="76"/>
      <c r="E265" s="50">
        <v>611100</v>
      </c>
      <c r="F265" s="51" t="s">
        <v>70</v>
      </c>
      <c r="G265" s="99">
        <v>947150</v>
      </c>
      <c r="H265" s="100">
        <v>0</v>
      </c>
      <c r="I265" s="98">
        <f>SUM(G265:H265)</f>
        <v>947150</v>
      </c>
      <c r="J265" s="99"/>
      <c r="K265" s="100"/>
      <c r="L265" s="98">
        <f>SUM(J265:K265)</f>
        <v>0</v>
      </c>
      <c r="M265" s="52"/>
      <c r="N265" s="53"/>
      <c r="O265" s="98">
        <f>SUM(M265:N265)</f>
        <v>0</v>
      </c>
      <c r="P265" s="52"/>
      <c r="Q265" s="53"/>
      <c r="R265" s="98">
        <f>SUM(P265:Q265)</f>
        <v>0</v>
      </c>
      <c r="S265" s="52"/>
      <c r="T265" s="53"/>
      <c r="U265" s="98">
        <f>SUM(S265:T265)</f>
        <v>0</v>
      </c>
      <c r="V265" s="99">
        <f t="shared" ref="V265:V267" si="814">S265+P265+M265+J265</f>
        <v>0</v>
      </c>
      <c r="W265" s="100">
        <f t="shared" ref="W265:W267" si="815">T265+Q265+N265+K265</f>
        <v>0</v>
      </c>
      <c r="X265" s="101">
        <f>SUM(V265:W265)</f>
        <v>0</v>
      </c>
      <c r="Y265" s="116" t="str">
        <f t="shared" si="776"/>
        <v/>
      </c>
    </row>
    <row r="266" spans="1:25" hidden="1">
      <c r="A266" s="48"/>
      <c r="B266" s="43"/>
      <c r="C266" s="49"/>
      <c r="D266" s="76"/>
      <c r="E266" s="50">
        <v>611200</v>
      </c>
      <c r="F266" s="51" t="s">
        <v>71</v>
      </c>
      <c r="G266" s="99">
        <v>185110</v>
      </c>
      <c r="H266" s="100">
        <v>0</v>
      </c>
      <c r="I266" s="98">
        <f t="shared" ref="I266:I267" si="816">SUM(G266:H266)</f>
        <v>185110</v>
      </c>
      <c r="J266" s="99"/>
      <c r="K266" s="100"/>
      <c r="L266" s="98">
        <f t="shared" ref="L266:L267" si="817">SUM(J266:K266)</f>
        <v>0</v>
      </c>
      <c r="M266" s="52"/>
      <c r="N266" s="53"/>
      <c r="O266" s="98">
        <f t="shared" ref="O266:O267" si="818">SUM(M266:N266)</f>
        <v>0</v>
      </c>
      <c r="P266" s="52"/>
      <c r="Q266" s="53"/>
      <c r="R266" s="98">
        <f t="shared" ref="R266:R267" si="819">SUM(P266:Q266)</f>
        <v>0</v>
      </c>
      <c r="S266" s="52"/>
      <c r="T266" s="53"/>
      <c r="U266" s="98">
        <f t="shared" ref="U266:U267" si="820">SUM(S266:T266)</f>
        <v>0</v>
      </c>
      <c r="V266" s="99">
        <f t="shared" si="814"/>
        <v>0</v>
      </c>
      <c r="W266" s="100">
        <f t="shared" si="815"/>
        <v>0</v>
      </c>
      <c r="X266" s="101">
        <f t="shared" ref="X266:X267" si="821">SUM(V266:W266)</f>
        <v>0</v>
      </c>
      <c r="Y266" s="116" t="str">
        <f t="shared" si="776"/>
        <v/>
      </c>
    </row>
    <row r="267" spans="1:25" hidden="1">
      <c r="A267" s="48"/>
      <c r="B267" s="43"/>
      <c r="C267" s="49"/>
      <c r="D267" s="76"/>
      <c r="E267" s="50">
        <v>611200</v>
      </c>
      <c r="F267" s="51" t="s">
        <v>72</v>
      </c>
      <c r="G267" s="99">
        <v>0</v>
      </c>
      <c r="H267" s="100">
        <v>0</v>
      </c>
      <c r="I267" s="98">
        <f t="shared" si="816"/>
        <v>0</v>
      </c>
      <c r="J267" s="99"/>
      <c r="K267" s="100"/>
      <c r="L267" s="98">
        <f t="shared" si="817"/>
        <v>0</v>
      </c>
      <c r="M267" s="52"/>
      <c r="N267" s="53"/>
      <c r="O267" s="98">
        <f t="shared" si="818"/>
        <v>0</v>
      </c>
      <c r="P267" s="52"/>
      <c r="Q267" s="53"/>
      <c r="R267" s="98">
        <f t="shared" si="819"/>
        <v>0</v>
      </c>
      <c r="S267" s="52"/>
      <c r="T267" s="53"/>
      <c r="U267" s="98">
        <f t="shared" si="820"/>
        <v>0</v>
      </c>
      <c r="V267" s="99">
        <f t="shared" si="814"/>
        <v>0</v>
      </c>
      <c r="W267" s="100">
        <f t="shared" si="815"/>
        <v>0</v>
      </c>
      <c r="X267" s="101">
        <f t="shared" si="821"/>
        <v>0</v>
      </c>
      <c r="Y267" s="116" t="str">
        <f t="shared" si="776"/>
        <v/>
      </c>
    </row>
    <row r="268" spans="1:25" hidden="1">
      <c r="A268" s="40"/>
      <c r="B268" s="41"/>
      <c r="C268" s="42"/>
      <c r="D268" s="76"/>
      <c r="E268" s="44">
        <v>612000</v>
      </c>
      <c r="F268" s="45" t="s">
        <v>73</v>
      </c>
      <c r="G268" s="94">
        <f>G269</f>
        <v>100830</v>
      </c>
      <c r="H268" s="95">
        <f t="shared" ref="H268" si="822">H269</f>
        <v>0</v>
      </c>
      <c r="I268" s="96">
        <f t="shared" ref="I268" si="823">I269</f>
        <v>100830</v>
      </c>
      <c r="J268" s="94">
        <f t="shared" ref="J268" si="824">J269</f>
        <v>0</v>
      </c>
      <c r="K268" s="95">
        <f t="shared" ref="K268" si="825">K269</f>
        <v>0</v>
      </c>
      <c r="L268" s="96">
        <f t="shared" ref="L268" si="826">L269</f>
        <v>0</v>
      </c>
      <c r="M268" s="94">
        <f t="shared" ref="M268" si="827">M269</f>
        <v>0</v>
      </c>
      <c r="N268" s="95">
        <f t="shared" ref="N268" si="828">N269</f>
        <v>0</v>
      </c>
      <c r="O268" s="96">
        <f t="shared" ref="O268" si="829">O269</f>
        <v>0</v>
      </c>
      <c r="P268" s="94">
        <f t="shared" ref="P268" si="830">P269</f>
        <v>0</v>
      </c>
      <c r="Q268" s="95">
        <f t="shared" ref="Q268" si="831">Q269</f>
        <v>0</v>
      </c>
      <c r="R268" s="96">
        <f t="shared" ref="R268" si="832">R269</f>
        <v>0</v>
      </c>
      <c r="S268" s="94">
        <f t="shared" ref="S268" si="833">S269</f>
        <v>0</v>
      </c>
      <c r="T268" s="95">
        <f t="shared" ref="T268" si="834">T269</f>
        <v>0</v>
      </c>
      <c r="U268" s="96">
        <f t="shared" ref="U268" si="835">U269</f>
        <v>0</v>
      </c>
      <c r="V268" s="94">
        <f t="shared" ref="V268" si="836">V269</f>
        <v>0</v>
      </c>
      <c r="W268" s="95">
        <f t="shared" ref="W268" si="837">W269</f>
        <v>0</v>
      </c>
      <c r="X268" s="97">
        <f t="shared" ref="X268" si="838">X269</f>
        <v>0</v>
      </c>
      <c r="Y268" s="116" t="str">
        <f t="shared" si="776"/>
        <v/>
      </c>
    </row>
    <row r="269" spans="1:25" hidden="1">
      <c r="A269" s="48"/>
      <c r="B269" s="43"/>
      <c r="C269" s="49"/>
      <c r="D269" s="76"/>
      <c r="E269" s="50">
        <v>612100</v>
      </c>
      <c r="F269" s="51" t="s">
        <v>73</v>
      </c>
      <c r="G269" s="99">
        <v>100830</v>
      </c>
      <c r="H269" s="100">
        <v>0</v>
      </c>
      <c r="I269" s="98">
        <f>SUM(G269:H269)</f>
        <v>100830</v>
      </c>
      <c r="J269" s="99"/>
      <c r="K269" s="100"/>
      <c r="L269" s="98">
        <f>SUM(J269:K269)</f>
        <v>0</v>
      </c>
      <c r="M269" s="52"/>
      <c r="N269" s="53"/>
      <c r="O269" s="98">
        <f>SUM(M269:N269)</f>
        <v>0</v>
      </c>
      <c r="P269" s="52"/>
      <c r="Q269" s="53"/>
      <c r="R269" s="98">
        <f>SUM(P269:Q269)</f>
        <v>0</v>
      </c>
      <c r="S269" s="52"/>
      <c r="T269" s="53"/>
      <c r="U269" s="98">
        <f>SUM(S269:T269)</f>
        <v>0</v>
      </c>
      <c r="V269" s="99">
        <f>S269+P269+M269+J269</f>
        <v>0</v>
      </c>
      <c r="W269" s="100">
        <f>T269+Q269+N269+K269</f>
        <v>0</v>
      </c>
      <c r="X269" s="101">
        <f>SUM(V269:W269)</f>
        <v>0</v>
      </c>
      <c r="Y269" s="116" t="str">
        <f t="shared" si="776"/>
        <v/>
      </c>
    </row>
    <row r="270" spans="1:25" hidden="1">
      <c r="A270" s="40"/>
      <c r="B270" s="41"/>
      <c r="C270" s="42"/>
      <c r="D270" s="76"/>
      <c r="E270" s="44">
        <v>613000</v>
      </c>
      <c r="F270" s="45" t="s">
        <v>74</v>
      </c>
      <c r="G270" s="94">
        <f>SUM(G271:G280)</f>
        <v>324500</v>
      </c>
      <c r="H270" s="95">
        <f t="shared" ref="H270" si="839">SUM(H271:H280)</f>
        <v>0</v>
      </c>
      <c r="I270" s="96">
        <f t="shared" ref="I270" si="840">SUM(I271:I280)</f>
        <v>324500</v>
      </c>
      <c r="J270" s="94">
        <f t="shared" ref="J270" si="841">SUM(J271:J280)</f>
        <v>0</v>
      </c>
      <c r="K270" s="95">
        <f t="shared" ref="K270" si="842">SUM(K271:K280)</f>
        <v>0</v>
      </c>
      <c r="L270" s="96">
        <f t="shared" ref="L270" si="843">SUM(L271:L280)</f>
        <v>0</v>
      </c>
      <c r="M270" s="94">
        <f t="shared" ref="M270" si="844">SUM(M271:M280)</f>
        <v>0</v>
      </c>
      <c r="N270" s="95">
        <f t="shared" ref="N270" si="845">SUM(N271:N280)</f>
        <v>0</v>
      </c>
      <c r="O270" s="96">
        <f t="shared" ref="O270" si="846">SUM(O271:O280)</f>
        <v>0</v>
      </c>
      <c r="P270" s="94">
        <f t="shared" ref="P270" si="847">SUM(P271:P280)</f>
        <v>0</v>
      </c>
      <c r="Q270" s="95">
        <f t="shared" ref="Q270" si="848">SUM(Q271:Q280)</f>
        <v>0</v>
      </c>
      <c r="R270" s="96">
        <f t="shared" ref="R270" si="849">SUM(R271:R280)</f>
        <v>0</v>
      </c>
      <c r="S270" s="94">
        <f t="shared" ref="S270" si="850">SUM(S271:S280)</f>
        <v>0</v>
      </c>
      <c r="T270" s="95">
        <f t="shared" ref="T270" si="851">SUM(T271:T280)</f>
        <v>0</v>
      </c>
      <c r="U270" s="96">
        <f t="shared" ref="U270" si="852">SUM(U271:U280)</f>
        <v>0</v>
      </c>
      <c r="V270" s="94">
        <f t="shared" ref="V270" si="853">SUM(V271:V280)</f>
        <v>0</v>
      </c>
      <c r="W270" s="95">
        <f t="shared" ref="W270" si="854">SUM(W271:W280)</f>
        <v>0</v>
      </c>
      <c r="X270" s="97">
        <f t="shared" ref="X270" si="855">SUM(X271:X280)</f>
        <v>0</v>
      </c>
      <c r="Y270" s="116" t="str">
        <f t="shared" si="776"/>
        <v/>
      </c>
    </row>
    <row r="271" spans="1:25" hidden="1">
      <c r="A271" s="48"/>
      <c r="B271" s="43"/>
      <c r="C271" s="49"/>
      <c r="D271" s="76"/>
      <c r="E271" s="50">
        <v>613100</v>
      </c>
      <c r="F271" s="54" t="s">
        <v>75</v>
      </c>
      <c r="G271" s="99">
        <v>6500</v>
      </c>
      <c r="H271" s="100">
        <v>0</v>
      </c>
      <c r="I271" s="98">
        <f t="shared" ref="I271:I280" si="856">SUM(G271:H271)</f>
        <v>6500</v>
      </c>
      <c r="J271" s="99"/>
      <c r="K271" s="100"/>
      <c r="L271" s="98">
        <f t="shared" ref="L271:L280" si="857">SUM(J271:K271)</f>
        <v>0</v>
      </c>
      <c r="M271" s="52"/>
      <c r="N271" s="53"/>
      <c r="O271" s="98">
        <f t="shared" ref="O271:O280" si="858">SUM(M271:N271)</f>
        <v>0</v>
      </c>
      <c r="P271" s="52"/>
      <c r="Q271" s="53"/>
      <c r="R271" s="98">
        <f t="shared" ref="R271:R280" si="859">SUM(P271:Q271)</f>
        <v>0</v>
      </c>
      <c r="S271" s="52"/>
      <c r="T271" s="53"/>
      <c r="U271" s="98">
        <f t="shared" ref="U271:U280" si="860">SUM(S271:T271)</f>
        <v>0</v>
      </c>
      <c r="V271" s="99">
        <f t="shared" ref="V271:V280" si="861">S271+P271+M271+J271</f>
        <v>0</v>
      </c>
      <c r="W271" s="100">
        <f t="shared" ref="W271:W280" si="862">T271+Q271+N271+K271</f>
        <v>0</v>
      </c>
      <c r="X271" s="101">
        <f t="shared" ref="X271:X280" si="863">SUM(V271:W271)</f>
        <v>0</v>
      </c>
      <c r="Y271" s="116" t="str">
        <f t="shared" si="776"/>
        <v/>
      </c>
    </row>
    <row r="272" spans="1:25" hidden="1">
      <c r="A272" s="48"/>
      <c r="B272" s="43"/>
      <c r="C272" s="49"/>
      <c r="D272" s="76"/>
      <c r="E272" s="50">
        <v>613200</v>
      </c>
      <c r="F272" s="54" t="s">
        <v>76</v>
      </c>
      <c r="G272" s="99">
        <v>17000</v>
      </c>
      <c r="H272" s="100">
        <v>0</v>
      </c>
      <c r="I272" s="98">
        <f t="shared" si="856"/>
        <v>17000</v>
      </c>
      <c r="J272" s="99"/>
      <c r="K272" s="100"/>
      <c r="L272" s="98">
        <f t="shared" si="857"/>
        <v>0</v>
      </c>
      <c r="M272" s="52"/>
      <c r="N272" s="53"/>
      <c r="O272" s="98">
        <f t="shared" si="858"/>
        <v>0</v>
      </c>
      <c r="P272" s="52"/>
      <c r="Q272" s="53"/>
      <c r="R272" s="98">
        <f t="shared" si="859"/>
        <v>0</v>
      </c>
      <c r="S272" s="52"/>
      <c r="T272" s="53"/>
      <c r="U272" s="98">
        <f t="shared" si="860"/>
        <v>0</v>
      </c>
      <c r="V272" s="99">
        <f t="shared" si="861"/>
        <v>0</v>
      </c>
      <c r="W272" s="100">
        <f t="shared" si="862"/>
        <v>0</v>
      </c>
      <c r="X272" s="101">
        <f t="shared" si="863"/>
        <v>0</v>
      </c>
      <c r="Y272" s="116" t="str">
        <f t="shared" si="776"/>
        <v/>
      </c>
    </row>
    <row r="273" spans="1:25" hidden="1">
      <c r="A273" s="48"/>
      <c r="B273" s="43"/>
      <c r="C273" s="49"/>
      <c r="D273" s="76"/>
      <c r="E273" s="50">
        <v>613300</v>
      </c>
      <c r="F273" s="54" t="s">
        <v>77</v>
      </c>
      <c r="G273" s="99">
        <v>120000</v>
      </c>
      <c r="H273" s="100">
        <v>0</v>
      </c>
      <c r="I273" s="98">
        <f t="shared" si="856"/>
        <v>120000</v>
      </c>
      <c r="J273" s="99"/>
      <c r="K273" s="100"/>
      <c r="L273" s="98">
        <f t="shared" si="857"/>
        <v>0</v>
      </c>
      <c r="M273" s="52"/>
      <c r="N273" s="53"/>
      <c r="O273" s="98">
        <f t="shared" si="858"/>
        <v>0</v>
      </c>
      <c r="P273" s="52"/>
      <c r="Q273" s="53"/>
      <c r="R273" s="98">
        <f t="shared" si="859"/>
        <v>0</v>
      </c>
      <c r="S273" s="52"/>
      <c r="T273" s="53"/>
      <c r="U273" s="98">
        <f t="shared" si="860"/>
        <v>0</v>
      </c>
      <c r="V273" s="99">
        <f t="shared" si="861"/>
        <v>0</v>
      </c>
      <c r="W273" s="100">
        <f t="shared" si="862"/>
        <v>0</v>
      </c>
      <c r="X273" s="101">
        <f t="shared" si="863"/>
        <v>0</v>
      </c>
      <c r="Y273" s="116" t="str">
        <f t="shared" si="776"/>
        <v/>
      </c>
    </row>
    <row r="274" spans="1:25" hidden="1">
      <c r="A274" s="48"/>
      <c r="B274" s="43"/>
      <c r="C274" s="49"/>
      <c r="D274" s="76"/>
      <c r="E274" s="50">
        <v>613400</v>
      </c>
      <c r="F274" s="54" t="s">
        <v>78</v>
      </c>
      <c r="G274" s="99">
        <v>35000</v>
      </c>
      <c r="H274" s="100">
        <v>0</v>
      </c>
      <c r="I274" s="98">
        <f t="shared" si="856"/>
        <v>35000</v>
      </c>
      <c r="J274" s="99"/>
      <c r="K274" s="100"/>
      <c r="L274" s="98">
        <f t="shared" si="857"/>
        <v>0</v>
      </c>
      <c r="M274" s="52"/>
      <c r="N274" s="53"/>
      <c r="O274" s="98">
        <f t="shared" si="858"/>
        <v>0</v>
      </c>
      <c r="P274" s="52"/>
      <c r="Q274" s="53"/>
      <c r="R274" s="98">
        <f t="shared" si="859"/>
        <v>0</v>
      </c>
      <c r="S274" s="52"/>
      <c r="T274" s="53"/>
      <c r="U274" s="98">
        <f t="shared" si="860"/>
        <v>0</v>
      </c>
      <c r="V274" s="99">
        <f t="shared" si="861"/>
        <v>0</v>
      </c>
      <c r="W274" s="100">
        <f t="shared" si="862"/>
        <v>0</v>
      </c>
      <c r="X274" s="101">
        <f t="shared" si="863"/>
        <v>0</v>
      </c>
      <c r="Y274" s="116" t="str">
        <f t="shared" si="776"/>
        <v/>
      </c>
    </row>
    <row r="275" spans="1:25" hidden="1">
      <c r="A275" s="48"/>
      <c r="B275" s="43"/>
      <c r="C275" s="49"/>
      <c r="D275" s="76"/>
      <c r="E275" s="50">
        <v>613500</v>
      </c>
      <c r="F275" s="54" t="s">
        <v>79</v>
      </c>
      <c r="G275" s="99">
        <v>12000</v>
      </c>
      <c r="H275" s="100">
        <v>0</v>
      </c>
      <c r="I275" s="98">
        <f t="shared" si="856"/>
        <v>12000</v>
      </c>
      <c r="J275" s="99"/>
      <c r="K275" s="100"/>
      <c r="L275" s="98">
        <f t="shared" si="857"/>
        <v>0</v>
      </c>
      <c r="M275" s="52"/>
      <c r="N275" s="53"/>
      <c r="O275" s="98">
        <f t="shared" si="858"/>
        <v>0</v>
      </c>
      <c r="P275" s="52"/>
      <c r="Q275" s="53"/>
      <c r="R275" s="98">
        <f t="shared" si="859"/>
        <v>0</v>
      </c>
      <c r="S275" s="52"/>
      <c r="T275" s="53"/>
      <c r="U275" s="98">
        <f t="shared" si="860"/>
        <v>0</v>
      </c>
      <c r="V275" s="99">
        <f t="shared" si="861"/>
        <v>0</v>
      </c>
      <c r="W275" s="100">
        <f t="shared" si="862"/>
        <v>0</v>
      </c>
      <c r="X275" s="101">
        <f t="shared" si="863"/>
        <v>0</v>
      </c>
      <c r="Y275" s="116" t="str">
        <f t="shared" si="776"/>
        <v/>
      </c>
    </row>
    <row r="276" spans="1:25" hidden="1">
      <c r="A276" s="48"/>
      <c r="B276" s="43"/>
      <c r="C276" s="49"/>
      <c r="D276" s="76"/>
      <c r="E276" s="50">
        <v>613600</v>
      </c>
      <c r="F276" s="54" t="s">
        <v>82</v>
      </c>
      <c r="G276" s="99">
        <v>0</v>
      </c>
      <c r="H276" s="100">
        <v>0</v>
      </c>
      <c r="I276" s="98">
        <f t="shared" si="856"/>
        <v>0</v>
      </c>
      <c r="J276" s="99"/>
      <c r="K276" s="100"/>
      <c r="L276" s="98">
        <f t="shared" si="857"/>
        <v>0</v>
      </c>
      <c r="M276" s="52"/>
      <c r="N276" s="53"/>
      <c r="O276" s="98">
        <f t="shared" si="858"/>
        <v>0</v>
      </c>
      <c r="P276" s="52"/>
      <c r="Q276" s="53"/>
      <c r="R276" s="98">
        <f t="shared" si="859"/>
        <v>0</v>
      </c>
      <c r="S276" s="52"/>
      <c r="T276" s="53"/>
      <c r="U276" s="98">
        <f t="shared" si="860"/>
        <v>0</v>
      </c>
      <c r="V276" s="99">
        <f t="shared" si="861"/>
        <v>0</v>
      </c>
      <c r="W276" s="100">
        <f t="shared" si="862"/>
        <v>0</v>
      </c>
      <c r="X276" s="101">
        <f t="shared" si="863"/>
        <v>0</v>
      </c>
      <c r="Y276" s="116" t="str">
        <f t="shared" si="776"/>
        <v/>
      </c>
    </row>
    <row r="277" spans="1:25" hidden="1">
      <c r="A277" s="48"/>
      <c r="B277" s="43"/>
      <c r="C277" s="49"/>
      <c r="D277" s="76"/>
      <c r="E277" s="50">
        <v>613700</v>
      </c>
      <c r="F277" s="54" t="s">
        <v>80</v>
      </c>
      <c r="G277" s="99">
        <v>12000</v>
      </c>
      <c r="H277" s="100">
        <v>0</v>
      </c>
      <c r="I277" s="98">
        <f t="shared" si="856"/>
        <v>12000</v>
      </c>
      <c r="J277" s="99"/>
      <c r="K277" s="100"/>
      <c r="L277" s="98">
        <f t="shared" si="857"/>
        <v>0</v>
      </c>
      <c r="M277" s="52"/>
      <c r="N277" s="53"/>
      <c r="O277" s="98">
        <f t="shared" si="858"/>
        <v>0</v>
      </c>
      <c r="P277" s="52"/>
      <c r="Q277" s="53"/>
      <c r="R277" s="98">
        <f t="shared" si="859"/>
        <v>0</v>
      </c>
      <c r="S277" s="52"/>
      <c r="T277" s="53"/>
      <c r="U277" s="98">
        <f t="shared" si="860"/>
        <v>0</v>
      </c>
      <c r="V277" s="99">
        <f t="shared" si="861"/>
        <v>0</v>
      </c>
      <c r="W277" s="100">
        <f t="shared" si="862"/>
        <v>0</v>
      </c>
      <c r="X277" s="101">
        <f t="shared" si="863"/>
        <v>0</v>
      </c>
      <c r="Y277" s="116" t="str">
        <f t="shared" si="776"/>
        <v/>
      </c>
    </row>
    <row r="278" spans="1:25" hidden="1">
      <c r="A278" s="48"/>
      <c r="B278" s="43"/>
      <c r="C278" s="49"/>
      <c r="D278" s="76"/>
      <c r="E278" s="50">
        <v>613800</v>
      </c>
      <c r="F278" s="54" t="s">
        <v>83</v>
      </c>
      <c r="G278" s="99">
        <v>4000</v>
      </c>
      <c r="H278" s="100">
        <v>0</v>
      </c>
      <c r="I278" s="98">
        <f t="shared" si="856"/>
        <v>4000</v>
      </c>
      <c r="J278" s="99"/>
      <c r="K278" s="100"/>
      <c r="L278" s="98">
        <f t="shared" si="857"/>
        <v>0</v>
      </c>
      <c r="M278" s="52"/>
      <c r="N278" s="53"/>
      <c r="O278" s="98">
        <f t="shared" si="858"/>
        <v>0</v>
      </c>
      <c r="P278" s="52"/>
      <c r="Q278" s="53"/>
      <c r="R278" s="98">
        <f t="shared" si="859"/>
        <v>0</v>
      </c>
      <c r="S278" s="52"/>
      <c r="T278" s="53"/>
      <c r="U278" s="98">
        <f t="shared" si="860"/>
        <v>0</v>
      </c>
      <c r="V278" s="99">
        <f t="shared" si="861"/>
        <v>0</v>
      </c>
      <c r="W278" s="100">
        <f t="shared" si="862"/>
        <v>0</v>
      </c>
      <c r="X278" s="101">
        <f t="shared" si="863"/>
        <v>0</v>
      </c>
      <c r="Y278" s="116" t="str">
        <f t="shared" si="776"/>
        <v/>
      </c>
    </row>
    <row r="279" spans="1:25" hidden="1">
      <c r="A279" s="48"/>
      <c r="B279" s="43"/>
      <c r="C279" s="49"/>
      <c r="D279" s="76"/>
      <c r="E279" s="50">
        <v>613900</v>
      </c>
      <c r="F279" s="54" t="s">
        <v>81</v>
      </c>
      <c r="G279" s="99">
        <v>118000</v>
      </c>
      <c r="H279" s="100">
        <v>0</v>
      </c>
      <c r="I279" s="98">
        <f t="shared" si="856"/>
        <v>118000</v>
      </c>
      <c r="J279" s="99"/>
      <c r="K279" s="100"/>
      <c r="L279" s="98">
        <f t="shared" si="857"/>
        <v>0</v>
      </c>
      <c r="M279" s="52"/>
      <c r="N279" s="53"/>
      <c r="O279" s="98">
        <f t="shared" si="858"/>
        <v>0</v>
      </c>
      <c r="P279" s="52"/>
      <c r="Q279" s="53"/>
      <c r="R279" s="98">
        <f t="shared" si="859"/>
        <v>0</v>
      </c>
      <c r="S279" s="52"/>
      <c r="T279" s="53"/>
      <c r="U279" s="98">
        <f t="shared" si="860"/>
        <v>0</v>
      </c>
      <c r="V279" s="99">
        <f t="shared" si="861"/>
        <v>0</v>
      </c>
      <c r="W279" s="100">
        <f t="shared" si="862"/>
        <v>0</v>
      </c>
      <c r="X279" s="101">
        <f t="shared" si="863"/>
        <v>0</v>
      </c>
      <c r="Y279" s="116" t="str">
        <f t="shared" si="776"/>
        <v/>
      </c>
    </row>
    <row r="280" spans="1:25" hidden="1">
      <c r="A280" s="48"/>
      <c r="B280" s="43"/>
      <c r="C280" s="49"/>
      <c r="D280" s="76"/>
      <c r="E280" s="50">
        <v>613900</v>
      </c>
      <c r="F280" s="54" t="s">
        <v>84</v>
      </c>
      <c r="G280" s="99">
        <v>0</v>
      </c>
      <c r="H280" s="100">
        <v>0</v>
      </c>
      <c r="I280" s="98">
        <f t="shared" si="856"/>
        <v>0</v>
      </c>
      <c r="J280" s="99"/>
      <c r="K280" s="100"/>
      <c r="L280" s="98">
        <f t="shared" si="857"/>
        <v>0</v>
      </c>
      <c r="M280" s="52"/>
      <c r="N280" s="53"/>
      <c r="O280" s="98">
        <f t="shared" si="858"/>
        <v>0</v>
      </c>
      <c r="P280" s="52"/>
      <c r="Q280" s="53"/>
      <c r="R280" s="98">
        <f t="shared" si="859"/>
        <v>0</v>
      </c>
      <c r="S280" s="52"/>
      <c r="T280" s="53"/>
      <c r="U280" s="98">
        <f t="shared" si="860"/>
        <v>0</v>
      </c>
      <c r="V280" s="99">
        <f t="shared" si="861"/>
        <v>0</v>
      </c>
      <c r="W280" s="100">
        <f t="shared" si="862"/>
        <v>0</v>
      </c>
      <c r="X280" s="101">
        <f t="shared" si="863"/>
        <v>0</v>
      </c>
      <c r="Y280" s="116" t="str">
        <f t="shared" si="776"/>
        <v/>
      </c>
    </row>
    <row r="281" spans="1:25" hidden="1">
      <c r="A281" s="40"/>
      <c r="B281" s="41"/>
      <c r="C281" s="42"/>
      <c r="D281" s="76"/>
      <c r="E281" s="44">
        <v>821000</v>
      </c>
      <c r="F281" s="45" t="s">
        <v>85</v>
      </c>
      <c r="G281" s="94">
        <f>SUM(G282:G283)</f>
        <v>16000</v>
      </c>
      <c r="H281" s="95">
        <f t="shared" ref="H281" si="864">SUM(H282:H283)</f>
        <v>0</v>
      </c>
      <c r="I281" s="96">
        <f t="shared" ref="I281" si="865">SUM(I282:I283)</f>
        <v>16000</v>
      </c>
      <c r="J281" s="94">
        <f t="shared" ref="J281" si="866">SUM(J282:J283)</f>
        <v>0</v>
      </c>
      <c r="K281" s="95">
        <f t="shared" ref="K281" si="867">SUM(K282:K283)</f>
        <v>0</v>
      </c>
      <c r="L281" s="96">
        <f t="shared" ref="L281" si="868">SUM(L282:L283)</f>
        <v>0</v>
      </c>
      <c r="M281" s="94">
        <f t="shared" ref="M281" si="869">SUM(M282:M283)</f>
        <v>0</v>
      </c>
      <c r="N281" s="95">
        <f t="shared" ref="N281" si="870">SUM(N282:N283)</f>
        <v>0</v>
      </c>
      <c r="O281" s="96">
        <f t="shared" ref="O281" si="871">SUM(O282:O283)</f>
        <v>0</v>
      </c>
      <c r="P281" s="94">
        <f t="shared" ref="P281" si="872">SUM(P282:P283)</f>
        <v>0</v>
      </c>
      <c r="Q281" s="95">
        <f t="shared" ref="Q281" si="873">SUM(Q282:Q283)</f>
        <v>0</v>
      </c>
      <c r="R281" s="96">
        <f t="shared" ref="R281" si="874">SUM(R282:R283)</f>
        <v>0</v>
      </c>
      <c r="S281" s="94">
        <f t="shared" ref="S281" si="875">SUM(S282:S283)</f>
        <v>0</v>
      </c>
      <c r="T281" s="95">
        <f t="shared" ref="T281" si="876">SUM(T282:T283)</f>
        <v>0</v>
      </c>
      <c r="U281" s="96">
        <f t="shared" ref="U281" si="877">SUM(U282:U283)</f>
        <v>0</v>
      </c>
      <c r="V281" s="94">
        <f t="shared" ref="V281" si="878">SUM(V282:V283)</f>
        <v>0</v>
      </c>
      <c r="W281" s="95">
        <f t="shared" ref="W281" si="879">SUM(W282:W283)</f>
        <v>0</v>
      </c>
      <c r="X281" s="97">
        <f t="shared" ref="X281" si="880">SUM(X282:X283)</f>
        <v>0</v>
      </c>
      <c r="Y281" s="116" t="str">
        <f t="shared" si="776"/>
        <v/>
      </c>
    </row>
    <row r="282" spans="1:25" hidden="1">
      <c r="A282" s="48"/>
      <c r="B282" s="43"/>
      <c r="C282" s="49"/>
      <c r="D282" s="76"/>
      <c r="E282" s="50">
        <v>821200</v>
      </c>
      <c r="F282" s="51" t="s">
        <v>86</v>
      </c>
      <c r="G282" s="99">
        <v>1000</v>
      </c>
      <c r="H282" s="100">
        <v>0</v>
      </c>
      <c r="I282" s="98">
        <f>SUM(G282:H282)</f>
        <v>1000</v>
      </c>
      <c r="J282" s="99"/>
      <c r="K282" s="100"/>
      <c r="L282" s="98">
        <f>SUM(J282:K282)</f>
        <v>0</v>
      </c>
      <c r="M282" s="52"/>
      <c r="N282" s="53"/>
      <c r="O282" s="98">
        <f>SUM(M282:N282)</f>
        <v>0</v>
      </c>
      <c r="P282" s="52"/>
      <c r="Q282" s="53"/>
      <c r="R282" s="98">
        <f>SUM(P282:Q282)</f>
        <v>0</v>
      </c>
      <c r="S282" s="52"/>
      <c r="T282" s="53"/>
      <c r="U282" s="98">
        <f>SUM(S282:T282)</f>
        <v>0</v>
      </c>
      <c r="V282" s="99">
        <f t="shared" ref="V282:V283" si="881">S282+P282+M282+J282</f>
        <v>0</v>
      </c>
      <c r="W282" s="100">
        <f t="shared" ref="W282:W283" si="882">T282+Q282+N282+K282</f>
        <v>0</v>
      </c>
      <c r="X282" s="101">
        <f>SUM(V282:W282)</f>
        <v>0</v>
      </c>
      <c r="Y282" s="116" t="str">
        <f t="shared" si="776"/>
        <v/>
      </c>
    </row>
    <row r="283" spans="1:25" ht="12.75" hidden="1" thickBot="1">
      <c r="A283" s="55"/>
      <c r="B283" s="56"/>
      <c r="C283" s="57"/>
      <c r="D283" s="81"/>
      <c r="E283" s="58">
        <v>821300</v>
      </c>
      <c r="F283" s="59" t="s">
        <v>87</v>
      </c>
      <c r="G283" s="103">
        <v>15000</v>
      </c>
      <c r="H283" s="104">
        <v>0</v>
      </c>
      <c r="I283" s="102">
        <f>SUM(G283:H283)</f>
        <v>15000</v>
      </c>
      <c r="J283" s="103"/>
      <c r="K283" s="104"/>
      <c r="L283" s="102">
        <f>SUM(J283:K283)</f>
        <v>0</v>
      </c>
      <c r="M283" s="60"/>
      <c r="N283" s="61"/>
      <c r="O283" s="102">
        <f>SUM(M283:N283)</f>
        <v>0</v>
      </c>
      <c r="P283" s="60"/>
      <c r="Q283" s="61"/>
      <c r="R283" s="102">
        <f>SUM(P283:Q283)</f>
        <v>0</v>
      </c>
      <c r="S283" s="60"/>
      <c r="T283" s="61"/>
      <c r="U283" s="102">
        <f>SUM(S283:T283)</f>
        <v>0</v>
      </c>
      <c r="V283" s="103">
        <f t="shared" si="881"/>
        <v>0</v>
      </c>
      <c r="W283" s="104">
        <f t="shared" si="882"/>
        <v>0</v>
      </c>
      <c r="X283" s="105">
        <f>SUM(V283:W283)</f>
        <v>0</v>
      </c>
      <c r="Y283" s="116" t="str">
        <f t="shared" si="776"/>
        <v/>
      </c>
    </row>
    <row r="284" spans="1:25" ht="12.75" hidden="1" thickBot="1">
      <c r="A284" s="62"/>
      <c r="B284" s="63"/>
      <c r="C284" s="64"/>
      <c r="D284" s="78"/>
      <c r="E284" s="63"/>
      <c r="F284" s="66" t="s">
        <v>120</v>
      </c>
      <c r="G284" s="106">
        <f>G264+G268+G270+G281</f>
        <v>1573590</v>
      </c>
      <c r="H284" s="107">
        <f t="shared" ref="H284:X284" si="883">H264+H268+H270+H281</f>
        <v>0</v>
      </c>
      <c r="I284" s="108">
        <f t="shared" si="883"/>
        <v>1573590</v>
      </c>
      <c r="J284" s="106">
        <f t="shared" si="883"/>
        <v>0</v>
      </c>
      <c r="K284" s="107">
        <f t="shared" si="883"/>
        <v>0</v>
      </c>
      <c r="L284" s="108">
        <f t="shared" si="883"/>
        <v>0</v>
      </c>
      <c r="M284" s="106">
        <f t="shared" si="883"/>
        <v>0</v>
      </c>
      <c r="N284" s="107">
        <f t="shared" si="883"/>
        <v>0</v>
      </c>
      <c r="O284" s="108">
        <f t="shared" si="883"/>
        <v>0</v>
      </c>
      <c r="P284" s="106">
        <f t="shared" si="883"/>
        <v>0</v>
      </c>
      <c r="Q284" s="107">
        <f t="shared" si="883"/>
        <v>0</v>
      </c>
      <c r="R284" s="108">
        <f t="shared" si="883"/>
        <v>0</v>
      </c>
      <c r="S284" s="106">
        <f t="shared" si="883"/>
        <v>0</v>
      </c>
      <c r="T284" s="107">
        <f t="shared" si="883"/>
        <v>0</v>
      </c>
      <c r="U284" s="108">
        <f t="shared" si="883"/>
        <v>0</v>
      </c>
      <c r="V284" s="106">
        <f t="shared" si="883"/>
        <v>0</v>
      </c>
      <c r="W284" s="107">
        <f t="shared" si="883"/>
        <v>0</v>
      </c>
      <c r="X284" s="109">
        <f t="shared" si="883"/>
        <v>0</v>
      </c>
      <c r="Y284" s="116" t="str">
        <f t="shared" si="776"/>
        <v/>
      </c>
    </row>
    <row r="285" spans="1:25" hidden="1">
      <c r="D285" s="67"/>
      <c r="G285" s="179"/>
      <c r="H285" s="179"/>
      <c r="I285" s="179"/>
      <c r="J285" s="179"/>
      <c r="K285" s="179"/>
      <c r="L285" s="179"/>
      <c r="Y285" s="116" t="str">
        <f t="shared" si="776"/>
        <v/>
      </c>
    </row>
    <row r="286" spans="1:25" hidden="1">
      <c r="A286" s="68" t="s">
        <v>117</v>
      </c>
      <c r="B286" s="69" t="s">
        <v>121</v>
      </c>
      <c r="C286" s="70" t="s">
        <v>68</v>
      </c>
      <c r="D286" s="76"/>
      <c r="E286" s="43"/>
      <c r="F286" s="45" t="s">
        <v>25</v>
      </c>
      <c r="G286" s="180"/>
      <c r="H286" s="181"/>
      <c r="I286" s="182"/>
      <c r="J286" s="180"/>
      <c r="K286" s="181"/>
      <c r="L286" s="182"/>
      <c r="M286" s="48"/>
      <c r="N286" s="43"/>
      <c r="O286" s="49"/>
      <c r="P286" s="48"/>
      <c r="Q286" s="43"/>
      <c r="R286" s="49"/>
      <c r="S286" s="48"/>
      <c r="T286" s="43"/>
      <c r="U286" s="49"/>
      <c r="V286" s="48"/>
      <c r="W286" s="43"/>
      <c r="X286" s="74"/>
      <c r="Y286" s="116" t="str">
        <f t="shared" si="776"/>
        <v/>
      </c>
    </row>
    <row r="287" spans="1:25" hidden="1">
      <c r="A287" s="40"/>
      <c r="B287" s="41"/>
      <c r="C287" s="42"/>
      <c r="D287" s="76"/>
      <c r="E287" s="44">
        <v>611000</v>
      </c>
      <c r="F287" s="45" t="s">
        <v>69</v>
      </c>
      <c r="G287" s="94">
        <f>SUM(G288:G290)</f>
        <v>44960</v>
      </c>
      <c r="H287" s="95">
        <f t="shared" ref="H287" si="884">SUM(H288:H290)</f>
        <v>0</v>
      </c>
      <c r="I287" s="96">
        <f t="shared" ref="I287" si="885">SUM(I288:I290)</f>
        <v>44960</v>
      </c>
      <c r="J287" s="94">
        <f t="shared" ref="J287" si="886">SUM(J288:J290)</f>
        <v>0</v>
      </c>
      <c r="K287" s="95">
        <f t="shared" ref="K287" si="887">SUM(K288:K290)</f>
        <v>0</v>
      </c>
      <c r="L287" s="96">
        <f t="shared" ref="L287" si="888">SUM(L288:L290)</f>
        <v>0</v>
      </c>
      <c r="M287" s="94">
        <f t="shared" ref="M287" si="889">SUM(M288:M290)</f>
        <v>0</v>
      </c>
      <c r="N287" s="95">
        <f t="shared" ref="N287" si="890">SUM(N288:N290)</f>
        <v>0</v>
      </c>
      <c r="O287" s="96">
        <f t="shared" ref="O287" si="891">SUM(O288:O290)</f>
        <v>0</v>
      </c>
      <c r="P287" s="94">
        <f t="shared" ref="P287" si="892">SUM(P288:P290)</f>
        <v>0</v>
      </c>
      <c r="Q287" s="95">
        <f t="shared" ref="Q287" si="893">SUM(Q288:Q290)</f>
        <v>0</v>
      </c>
      <c r="R287" s="96">
        <f t="shared" ref="R287" si="894">SUM(R288:R290)</f>
        <v>0</v>
      </c>
      <c r="S287" s="94">
        <f t="shared" ref="S287" si="895">SUM(S288:S290)</f>
        <v>0</v>
      </c>
      <c r="T287" s="95">
        <f t="shared" ref="T287" si="896">SUM(T288:T290)</f>
        <v>0</v>
      </c>
      <c r="U287" s="96">
        <f t="shared" ref="U287" si="897">SUM(U288:U290)</f>
        <v>0</v>
      </c>
      <c r="V287" s="94">
        <f t="shared" ref="V287" si="898">SUM(V288:V290)</f>
        <v>0</v>
      </c>
      <c r="W287" s="95">
        <f t="shared" ref="W287" si="899">SUM(W288:W290)</f>
        <v>0</v>
      </c>
      <c r="X287" s="97">
        <f t="shared" ref="X287" si="900">SUM(X288:X290)</f>
        <v>0</v>
      </c>
      <c r="Y287" s="116" t="str">
        <f t="shared" si="776"/>
        <v/>
      </c>
    </row>
    <row r="288" spans="1:25" hidden="1">
      <c r="A288" s="48"/>
      <c r="B288" s="43"/>
      <c r="C288" s="49"/>
      <c r="D288" s="76"/>
      <c r="E288" s="50">
        <v>611100</v>
      </c>
      <c r="F288" s="51" t="s">
        <v>70</v>
      </c>
      <c r="G288" s="99">
        <v>37250</v>
      </c>
      <c r="H288" s="100">
        <v>0</v>
      </c>
      <c r="I288" s="98">
        <f>SUM(G288:H288)</f>
        <v>37250</v>
      </c>
      <c r="J288" s="99"/>
      <c r="K288" s="100"/>
      <c r="L288" s="98">
        <f>SUM(J288:K288)</f>
        <v>0</v>
      </c>
      <c r="M288" s="52"/>
      <c r="N288" s="53"/>
      <c r="O288" s="98">
        <f>SUM(M288:N288)</f>
        <v>0</v>
      </c>
      <c r="P288" s="52"/>
      <c r="Q288" s="53"/>
      <c r="R288" s="98">
        <f>SUM(P288:Q288)</f>
        <v>0</v>
      </c>
      <c r="S288" s="52"/>
      <c r="T288" s="53"/>
      <c r="U288" s="98">
        <f>SUM(S288:T288)</f>
        <v>0</v>
      </c>
      <c r="V288" s="99">
        <f t="shared" ref="V288:V290" si="901">S288+P288+M288+J288</f>
        <v>0</v>
      </c>
      <c r="W288" s="100">
        <f t="shared" ref="W288:W290" si="902">T288+Q288+N288+K288</f>
        <v>0</v>
      </c>
      <c r="X288" s="101">
        <f>SUM(V288:W288)</f>
        <v>0</v>
      </c>
      <c r="Y288" s="116" t="str">
        <f t="shared" si="776"/>
        <v/>
      </c>
    </row>
    <row r="289" spans="1:25" hidden="1">
      <c r="A289" s="48"/>
      <c r="B289" s="43"/>
      <c r="C289" s="49"/>
      <c r="D289" s="76"/>
      <c r="E289" s="50">
        <v>611200</v>
      </c>
      <c r="F289" s="51" t="s">
        <v>71</v>
      </c>
      <c r="G289" s="99">
        <v>7710</v>
      </c>
      <c r="H289" s="100">
        <v>0</v>
      </c>
      <c r="I289" s="98">
        <f t="shared" ref="I289:I290" si="903">SUM(G289:H289)</f>
        <v>7710</v>
      </c>
      <c r="J289" s="99"/>
      <c r="K289" s="100"/>
      <c r="L289" s="98">
        <f t="shared" ref="L289:L290" si="904">SUM(J289:K289)</f>
        <v>0</v>
      </c>
      <c r="M289" s="52"/>
      <c r="N289" s="53"/>
      <c r="O289" s="98">
        <f t="shared" ref="O289:O290" si="905">SUM(M289:N289)</f>
        <v>0</v>
      </c>
      <c r="P289" s="52"/>
      <c r="Q289" s="53"/>
      <c r="R289" s="98">
        <f t="shared" ref="R289:R290" si="906">SUM(P289:Q289)</f>
        <v>0</v>
      </c>
      <c r="S289" s="52"/>
      <c r="T289" s="53"/>
      <c r="U289" s="98">
        <f t="shared" ref="U289:U290" si="907">SUM(S289:T289)</f>
        <v>0</v>
      </c>
      <c r="V289" s="99">
        <f t="shared" si="901"/>
        <v>0</v>
      </c>
      <c r="W289" s="100">
        <f t="shared" si="902"/>
        <v>0</v>
      </c>
      <c r="X289" s="101">
        <f t="shared" ref="X289:X290" si="908">SUM(V289:W289)</f>
        <v>0</v>
      </c>
      <c r="Y289" s="116" t="str">
        <f t="shared" si="776"/>
        <v/>
      </c>
    </row>
    <row r="290" spans="1:25" hidden="1">
      <c r="A290" s="48"/>
      <c r="B290" s="43"/>
      <c r="C290" s="49"/>
      <c r="D290" s="76"/>
      <c r="E290" s="50">
        <v>611200</v>
      </c>
      <c r="F290" s="51" t="s">
        <v>72</v>
      </c>
      <c r="G290" s="99">
        <v>0</v>
      </c>
      <c r="H290" s="100">
        <v>0</v>
      </c>
      <c r="I290" s="98">
        <f t="shared" si="903"/>
        <v>0</v>
      </c>
      <c r="J290" s="99"/>
      <c r="K290" s="100"/>
      <c r="L290" s="98">
        <f t="shared" si="904"/>
        <v>0</v>
      </c>
      <c r="M290" s="52"/>
      <c r="N290" s="53"/>
      <c r="O290" s="98">
        <f t="shared" si="905"/>
        <v>0</v>
      </c>
      <c r="P290" s="52"/>
      <c r="Q290" s="53"/>
      <c r="R290" s="98">
        <f t="shared" si="906"/>
        <v>0</v>
      </c>
      <c r="S290" s="52"/>
      <c r="T290" s="53"/>
      <c r="U290" s="98">
        <f t="shared" si="907"/>
        <v>0</v>
      </c>
      <c r="V290" s="99">
        <f t="shared" si="901"/>
        <v>0</v>
      </c>
      <c r="W290" s="100">
        <f t="shared" si="902"/>
        <v>0</v>
      </c>
      <c r="X290" s="101">
        <f t="shared" si="908"/>
        <v>0</v>
      </c>
      <c r="Y290" s="116" t="str">
        <f t="shared" si="776"/>
        <v/>
      </c>
    </row>
    <row r="291" spans="1:25" hidden="1">
      <c r="A291" s="40"/>
      <c r="B291" s="41"/>
      <c r="C291" s="42"/>
      <c r="D291" s="76"/>
      <c r="E291" s="44">
        <v>612000</v>
      </c>
      <c r="F291" s="45" t="s">
        <v>73</v>
      </c>
      <c r="G291" s="94">
        <f>G292</f>
        <v>4060</v>
      </c>
      <c r="H291" s="95">
        <f t="shared" ref="H291" si="909">H292</f>
        <v>0</v>
      </c>
      <c r="I291" s="96">
        <f t="shared" ref="I291" si="910">I292</f>
        <v>4060</v>
      </c>
      <c r="J291" s="94">
        <f t="shared" ref="J291" si="911">J292</f>
        <v>0</v>
      </c>
      <c r="K291" s="95">
        <f t="shared" ref="K291" si="912">K292</f>
        <v>0</v>
      </c>
      <c r="L291" s="96">
        <f t="shared" ref="L291" si="913">L292</f>
        <v>0</v>
      </c>
      <c r="M291" s="94">
        <f t="shared" ref="M291" si="914">M292</f>
        <v>0</v>
      </c>
      <c r="N291" s="95">
        <f t="shared" ref="N291" si="915">N292</f>
        <v>0</v>
      </c>
      <c r="O291" s="96">
        <f t="shared" ref="O291" si="916">O292</f>
        <v>0</v>
      </c>
      <c r="P291" s="94">
        <f t="shared" ref="P291" si="917">P292</f>
        <v>0</v>
      </c>
      <c r="Q291" s="95">
        <f t="shared" ref="Q291" si="918">Q292</f>
        <v>0</v>
      </c>
      <c r="R291" s="96">
        <f t="shared" ref="R291" si="919">R292</f>
        <v>0</v>
      </c>
      <c r="S291" s="94">
        <f t="shared" ref="S291" si="920">S292</f>
        <v>0</v>
      </c>
      <c r="T291" s="95">
        <f t="shared" ref="T291" si="921">T292</f>
        <v>0</v>
      </c>
      <c r="U291" s="96">
        <f t="shared" ref="U291" si="922">U292</f>
        <v>0</v>
      </c>
      <c r="V291" s="94">
        <f t="shared" ref="V291" si="923">V292</f>
        <v>0</v>
      </c>
      <c r="W291" s="95">
        <f t="shared" ref="W291" si="924">W292</f>
        <v>0</v>
      </c>
      <c r="X291" s="97">
        <f t="shared" ref="X291" si="925">X292</f>
        <v>0</v>
      </c>
      <c r="Y291" s="116" t="str">
        <f t="shared" si="776"/>
        <v/>
      </c>
    </row>
    <row r="292" spans="1:25" hidden="1">
      <c r="A292" s="48"/>
      <c r="B292" s="43"/>
      <c r="C292" s="49"/>
      <c r="D292" s="76"/>
      <c r="E292" s="50">
        <v>612100</v>
      </c>
      <c r="F292" s="51" t="s">
        <v>73</v>
      </c>
      <c r="G292" s="99">
        <v>4060</v>
      </c>
      <c r="H292" s="100">
        <v>0</v>
      </c>
      <c r="I292" s="98">
        <f>SUM(G292:H292)</f>
        <v>4060</v>
      </c>
      <c r="J292" s="99"/>
      <c r="K292" s="100"/>
      <c r="L292" s="98">
        <f>SUM(J292:K292)</f>
        <v>0</v>
      </c>
      <c r="M292" s="52"/>
      <c r="N292" s="53"/>
      <c r="O292" s="98">
        <f>SUM(M292:N292)</f>
        <v>0</v>
      </c>
      <c r="P292" s="52"/>
      <c r="Q292" s="53"/>
      <c r="R292" s="98">
        <f>SUM(P292:Q292)</f>
        <v>0</v>
      </c>
      <c r="S292" s="52"/>
      <c r="T292" s="53"/>
      <c r="U292" s="98">
        <f>SUM(S292:T292)</f>
        <v>0</v>
      </c>
      <c r="V292" s="99">
        <f>S292+P292+M292+J292</f>
        <v>0</v>
      </c>
      <c r="W292" s="100">
        <f>T292+Q292+N292+K292</f>
        <v>0</v>
      </c>
      <c r="X292" s="101">
        <f>SUM(V292:W292)</f>
        <v>0</v>
      </c>
      <c r="Y292" s="116" t="str">
        <f t="shared" si="776"/>
        <v/>
      </c>
    </row>
    <row r="293" spans="1:25" hidden="1">
      <c r="A293" s="40"/>
      <c r="B293" s="41"/>
      <c r="C293" s="42"/>
      <c r="D293" s="76"/>
      <c r="E293" s="44">
        <v>613000</v>
      </c>
      <c r="F293" s="45" t="s">
        <v>74</v>
      </c>
      <c r="G293" s="94">
        <f>SUM(G294:G303)</f>
        <v>4200</v>
      </c>
      <c r="H293" s="95">
        <f t="shared" ref="H293" si="926">SUM(H294:H303)</f>
        <v>0</v>
      </c>
      <c r="I293" s="96">
        <f t="shared" ref="I293" si="927">SUM(I294:I303)</f>
        <v>4200</v>
      </c>
      <c r="J293" s="94">
        <f t="shared" ref="J293" si="928">SUM(J294:J303)</f>
        <v>0</v>
      </c>
      <c r="K293" s="95">
        <f t="shared" ref="K293" si="929">SUM(K294:K303)</f>
        <v>0</v>
      </c>
      <c r="L293" s="96">
        <f t="shared" ref="L293" si="930">SUM(L294:L303)</f>
        <v>0</v>
      </c>
      <c r="M293" s="94">
        <f t="shared" ref="M293" si="931">SUM(M294:M303)</f>
        <v>0</v>
      </c>
      <c r="N293" s="95">
        <f t="shared" ref="N293" si="932">SUM(N294:N303)</f>
        <v>0</v>
      </c>
      <c r="O293" s="96">
        <f t="shared" ref="O293" si="933">SUM(O294:O303)</f>
        <v>0</v>
      </c>
      <c r="P293" s="94">
        <f t="shared" ref="P293" si="934">SUM(P294:P303)</f>
        <v>0</v>
      </c>
      <c r="Q293" s="95">
        <f t="shared" ref="Q293" si="935">SUM(Q294:Q303)</f>
        <v>0</v>
      </c>
      <c r="R293" s="96">
        <f t="shared" ref="R293" si="936">SUM(R294:R303)</f>
        <v>0</v>
      </c>
      <c r="S293" s="94">
        <f t="shared" ref="S293" si="937">SUM(S294:S303)</f>
        <v>0</v>
      </c>
      <c r="T293" s="95">
        <f t="shared" ref="T293" si="938">SUM(T294:T303)</f>
        <v>0</v>
      </c>
      <c r="U293" s="96">
        <f t="shared" ref="U293" si="939">SUM(U294:U303)</f>
        <v>0</v>
      </c>
      <c r="V293" s="94">
        <f t="shared" ref="V293" si="940">SUM(V294:V303)</f>
        <v>0</v>
      </c>
      <c r="W293" s="95">
        <f t="shared" ref="W293" si="941">SUM(W294:W303)</f>
        <v>0</v>
      </c>
      <c r="X293" s="97">
        <f t="shared" ref="X293" si="942">SUM(X294:X303)</f>
        <v>0</v>
      </c>
      <c r="Y293" s="116" t="str">
        <f t="shared" si="776"/>
        <v/>
      </c>
    </row>
    <row r="294" spans="1:25" hidden="1">
      <c r="A294" s="48"/>
      <c r="B294" s="43"/>
      <c r="C294" s="49"/>
      <c r="D294" s="76"/>
      <c r="E294" s="50">
        <v>613100</v>
      </c>
      <c r="F294" s="54" t="s">
        <v>75</v>
      </c>
      <c r="G294" s="99">
        <v>500</v>
      </c>
      <c r="H294" s="100">
        <v>0</v>
      </c>
      <c r="I294" s="98">
        <f t="shared" ref="I294:I303" si="943">SUM(G294:H294)</f>
        <v>500</v>
      </c>
      <c r="J294" s="99"/>
      <c r="K294" s="100"/>
      <c r="L294" s="98">
        <f t="shared" ref="L294:L303" si="944">SUM(J294:K294)</f>
        <v>0</v>
      </c>
      <c r="M294" s="52"/>
      <c r="N294" s="53"/>
      <c r="O294" s="98">
        <f t="shared" ref="O294:O303" si="945">SUM(M294:N294)</f>
        <v>0</v>
      </c>
      <c r="P294" s="52"/>
      <c r="Q294" s="53"/>
      <c r="R294" s="98">
        <f t="shared" ref="R294:R303" si="946">SUM(P294:Q294)</f>
        <v>0</v>
      </c>
      <c r="S294" s="52"/>
      <c r="T294" s="53"/>
      <c r="U294" s="98">
        <f t="shared" ref="U294:U303" si="947">SUM(S294:T294)</f>
        <v>0</v>
      </c>
      <c r="V294" s="99">
        <f t="shared" ref="V294:V303" si="948">S294+P294+M294+J294</f>
        <v>0</v>
      </c>
      <c r="W294" s="100">
        <f t="shared" ref="W294:W303" si="949">T294+Q294+N294+K294</f>
        <v>0</v>
      </c>
      <c r="X294" s="101">
        <f t="shared" ref="X294:X303" si="950">SUM(V294:W294)</f>
        <v>0</v>
      </c>
      <c r="Y294" s="116" t="str">
        <f t="shared" si="776"/>
        <v/>
      </c>
    </row>
    <row r="295" spans="1:25" hidden="1">
      <c r="A295" s="48"/>
      <c r="B295" s="43"/>
      <c r="C295" s="49"/>
      <c r="D295" s="76"/>
      <c r="E295" s="50">
        <v>613200</v>
      </c>
      <c r="F295" s="54" t="s">
        <v>76</v>
      </c>
      <c r="G295" s="99">
        <v>0</v>
      </c>
      <c r="H295" s="100">
        <v>0</v>
      </c>
      <c r="I295" s="98">
        <f t="shared" si="943"/>
        <v>0</v>
      </c>
      <c r="J295" s="99"/>
      <c r="K295" s="100"/>
      <c r="L295" s="98">
        <f t="shared" si="944"/>
        <v>0</v>
      </c>
      <c r="M295" s="52"/>
      <c r="N295" s="53"/>
      <c r="O295" s="98">
        <f t="shared" si="945"/>
        <v>0</v>
      </c>
      <c r="P295" s="52"/>
      <c r="Q295" s="53"/>
      <c r="R295" s="98">
        <f t="shared" si="946"/>
        <v>0</v>
      </c>
      <c r="S295" s="52"/>
      <c r="T295" s="53"/>
      <c r="U295" s="98">
        <f t="shared" si="947"/>
        <v>0</v>
      </c>
      <c r="V295" s="99">
        <f t="shared" si="948"/>
        <v>0</v>
      </c>
      <c r="W295" s="100">
        <f t="shared" si="949"/>
        <v>0</v>
      </c>
      <c r="X295" s="101">
        <f t="shared" si="950"/>
        <v>0</v>
      </c>
      <c r="Y295" s="116" t="str">
        <f t="shared" si="776"/>
        <v/>
      </c>
    </row>
    <row r="296" spans="1:25" hidden="1">
      <c r="A296" s="48"/>
      <c r="B296" s="43"/>
      <c r="C296" s="49"/>
      <c r="D296" s="76"/>
      <c r="E296" s="50">
        <v>613300</v>
      </c>
      <c r="F296" s="54" t="s">
        <v>77</v>
      </c>
      <c r="G296" s="99">
        <v>1000</v>
      </c>
      <c r="H296" s="100">
        <v>0</v>
      </c>
      <c r="I296" s="98">
        <f t="shared" si="943"/>
        <v>1000</v>
      </c>
      <c r="J296" s="99"/>
      <c r="K296" s="100"/>
      <c r="L296" s="98">
        <f t="shared" si="944"/>
        <v>0</v>
      </c>
      <c r="M296" s="52"/>
      <c r="N296" s="53"/>
      <c r="O296" s="98">
        <f t="shared" si="945"/>
        <v>0</v>
      </c>
      <c r="P296" s="52"/>
      <c r="Q296" s="53"/>
      <c r="R296" s="98">
        <f t="shared" si="946"/>
        <v>0</v>
      </c>
      <c r="S296" s="52"/>
      <c r="T296" s="53"/>
      <c r="U296" s="98">
        <f t="shared" si="947"/>
        <v>0</v>
      </c>
      <c r="V296" s="99">
        <f t="shared" si="948"/>
        <v>0</v>
      </c>
      <c r="W296" s="100">
        <f t="shared" si="949"/>
        <v>0</v>
      </c>
      <c r="X296" s="101">
        <f t="shared" si="950"/>
        <v>0</v>
      </c>
      <c r="Y296" s="116" t="str">
        <f t="shared" si="776"/>
        <v/>
      </c>
    </row>
    <row r="297" spans="1:25" hidden="1">
      <c r="A297" s="48"/>
      <c r="B297" s="43"/>
      <c r="C297" s="49"/>
      <c r="D297" s="76"/>
      <c r="E297" s="50">
        <v>613400</v>
      </c>
      <c r="F297" s="54" t="s">
        <v>78</v>
      </c>
      <c r="G297" s="99">
        <v>1000</v>
      </c>
      <c r="H297" s="100">
        <v>0</v>
      </c>
      <c r="I297" s="98">
        <f t="shared" si="943"/>
        <v>1000</v>
      </c>
      <c r="J297" s="99"/>
      <c r="K297" s="100"/>
      <c r="L297" s="98">
        <f t="shared" si="944"/>
        <v>0</v>
      </c>
      <c r="M297" s="52"/>
      <c r="N297" s="53"/>
      <c r="O297" s="98">
        <f t="shared" si="945"/>
        <v>0</v>
      </c>
      <c r="P297" s="52"/>
      <c r="Q297" s="53"/>
      <c r="R297" s="98">
        <f t="shared" si="946"/>
        <v>0</v>
      </c>
      <c r="S297" s="52"/>
      <c r="T297" s="53"/>
      <c r="U297" s="98">
        <f t="shared" si="947"/>
        <v>0</v>
      </c>
      <c r="V297" s="99">
        <f t="shared" si="948"/>
        <v>0</v>
      </c>
      <c r="W297" s="100">
        <f t="shared" si="949"/>
        <v>0</v>
      </c>
      <c r="X297" s="101">
        <f t="shared" si="950"/>
        <v>0</v>
      </c>
      <c r="Y297" s="116" t="str">
        <f t="shared" si="776"/>
        <v/>
      </c>
    </row>
    <row r="298" spans="1:25" hidden="1">
      <c r="A298" s="48"/>
      <c r="B298" s="43"/>
      <c r="C298" s="49"/>
      <c r="D298" s="76"/>
      <c r="E298" s="50">
        <v>613500</v>
      </c>
      <c r="F298" s="54" t="s">
        <v>79</v>
      </c>
      <c r="G298" s="99">
        <v>0</v>
      </c>
      <c r="H298" s="100">
        <v>0</v>
      </c>
      <c r="I298" s="98">
        <f t="shared" si="943"/>
        <v>0</v>
      </c>
      <c r="J298" s="99"/>
      <c r="K298" s="100"/>
      <c r="L298" s="98">
        <f t="shared" si="944"/>
        <v>0</v>
      </c>
      <c r="M298" s="52"/>
      <c r="N298" s="53"/>
      <c r="O298" s="98">
        <f t="shared" si="945"/>
        <v>0</v>
      </c>
      <c r="P298" s="52"/>
      <c r="Q298" s="53"/>
      <c r="R298" s="98">
        <f t="shared" si="946"/>
        <v>0</v>
      </c>
      <c r="S298" s="52"/>
      <c r="T298" s="53"/>
      <c r="U298" s="98">
        <f t="shared" si="947"/>
        <v>0</v>
      </c>
      <c r="V298" s="99">
        <f t="shared" si="948"/>
        <v>0</v>
      </c>
      <c r="W298" s="100">
        <f t="shared" si="949"/>
        <v>0</v>
      </c>
      <c r="X298" s="101">
        <f t="shared" si="950"/>
        <v>0</v>
      </c>
      <c r="Y298" s="116" t="str">
        <f t="shared" si="776"/>
        <v/>
      </c>
    </row>
    <row r="299" spans="1:25" hidden="1">
      <c r="A299" s="48"/>
      <c r="B299" s="43"/>
      <c r="C299" s="49"/>
      <c r="D299" s="76"/>
      <c r="E299" s="50">
        <v>613600</v>
      </c>
      <c r="F299" s="54" t="s">
        <v>82</v>
      </c>
      <c r="G299" s="99">
        <v>0</v>
      </c>
      <c r="H299" s="100">
        <v>0</v>
      </c>
      <c r="I299" s="98">
        <f t="shared" si="943"/>
        <v>0</v>
      </c>
      <c r="J299" s="99"/>
      <c r="K299" s="100"/>
      <c r="L299" s="98">
        <f t="shared" si="944"/>
        <v>0</v>
      </c>
      <c r="M299" s="52"/>
      <c r="N299" s="53"/>
      <c r="O299" s="98">
        <f t="shared" si="945"/>
        <v>0</v>
      </c>
      <c r="P299" s="52"/>
      <c r="Q299" s="53"/>
      <c r="R299" s="98">
        <f t="shared" si="946"/>
        <v>0</v>
      </c>
      <c r="S299" s="52"/>
      <c r="T299" s="53"/>
      <c r="U299" s="98">
        <f t="shared" si="947"/>
        <v>0</v>
      </c>
      <c r="V299" s="99">
        <f t="shared" si="948"/>
        <v>0</v>
      </c>
      <c r="W299" s="100">
        <f t="shared" si="949"/>
        <v>0</v>
      </c>
      <c r="X299" s="101">
        <f t="shared" si="950"/>
        <v>0</v>
      </c>
      <c r="Y299" s="116" t="str">
        <f t="shared" si="776"/>
        <v/>
      </c>
    </row>
    <row r="300" spans="1:25" hidden="1">
      <c r="A300" s="48"/>
      <c r="B300" s="43"/>
      <c r="C300" s="49"/>
      <c r="D300" s="76"/>
      <c r="E300" s="50">
        <v>613700</v>
      </c>
      <c r="F300" s="54" t="s">
        <v>80</v>
      </c>
      <c r="G300" s="99">
        <v>0</v>
      </c>
      <c r="H300" s="100">
        <v>0</v>
      </c>
      <c r="I300" s="98">
        <f t="shared" si="943"/>
        <v>0</v>
      </c>
      <c r="J300" s="99"/>
      <c r="K300" s="100"/>
      <c r="L300" s="98">
        <f t="shared" si="944"/>
        <v>0</v>
      </c>
      <c r="M300" s="52"/>
      <c r="N300" s="53"/>
      <c r="O300" s="98">
        <f t="shared" si="945"/>
        <v>0</v>
      </c>
      <c r="P300" s="52"/>
      <c r="Q300" s="53"/>
      <c r="R300" s="98">
        <f t="shared" si="946"/>
        <v>0</v>
      </c>
      <c r="S300" s="52"/>
      <c r="T300" s="53"/>
      <c r="U300" s="98">
        <f t="shared" si="947"/>
        <v>0</v>
      </c>
      <c r="V300" s="99">
        <f t="shared" si="948"/>
        <v>0</v>
      </c>
      <c r="W300" s="100">
        <f t="shared" si="949"/>
        <v>0</v>
      </c>
      <c r="X300" s="101">
        <f t="shared" si="950"/>
        <v>0</v>
      </c>
      <c r="Y300" s="116" t="str">
        <f t="shared" si="776"/>
        <v/>
      </c>
    </row>
    <row r="301" spans="1:25" hidden="1">
      <c r="A301" s="48"/>
      <c r="B301" s="43"/>
      <c r="C301" s="49"/>
      <c r="D301" s="76"/>
      <c r="E301" s="50">
        <v>613800</v>
      </c>
      <c r="F301" s="54" t="s">
        <v>83</v>
      </c>
      <c r="G301" s="99">
        <v>0</v>
      </c>
      <c r="H301" s="100">
        <v>0</v>
      </c>
      <c r="I301" s="98">
        <f t="shared" si="943"/>
        <v>0</v>
      </c>
      <c r="J301" s="99"/>
      <c r="K301" s="100"/>
      <c r="L301" s="98">
        <f t="shared" si="944"/>
        <v>0</v>
      </c>
      <c r="M301" s="52"/>
      <c r="N301" s="53"/>
      <c r="O301" s="98">
        <f t="shared" si="945"/>
        <v>0</v>
      </c>
      <c r="P301" s="52"/>
      <c r="Q301" s="53"/>
      <c r="R301" s="98">
        <f t="shared" si="946"/>
        <v>0</v>
      </c>
      <c r="S301" s="52"/>
      <c r="T301" s="53"/>
      <c r="U301" s="98">
        <f t="shared" si="947"/>
        <v>0</v>
      </c>
      <c r="V301" s="99">
        <f t="shared" si="948"/>
        <v>0</v>
      </c>
      <c r="W301" s="100">
        <f t="shared" si="949"/>
        <v>0</v>
      </c>
      <c r="X301" s="101">
        <f t="shared" si="950"/>
        <v>0</v>
      </c>
      <c r="Y301" s="116" t="str">
        <f t="shared" si="776"/>
        <v/>
      </c>
    </row>
    <row r="302" spans="1:25" hidden="1">
      <c r="A302" s="48"/>
      <c r="B302" s="43"/>
      <c r="C302" s="49"/>
      <c r="D302" s="76"/>
      <c r="E302" s="50">
        <v>613900</v>
      </c>
      <c r="F302" s="54" t="s">
        <v>81</v>
      </c>
      <c r="G302" s="99">
        <v>1700</v>
      </c>
      <c r="H302" s="100">
        <v>0</v>
      </c>
      <c r="I302" s="98">
        <f t="shared" si="943"/>
        <v>1700</v>
      </c>
      <c r="J302" s="99"/>
      <c r="K302" s="100"/>
      <c r="L302" s="98">
        <f t="shared" si="944"/>
        <v>0</v>
      </c>
      <c r="M302" s="52"/>
      <c r="N302" s="53"/>
      <c r="O302" s="98">
        <f t="shared" si="945"/>
        <v>0</v>
      </c>
      <c r="P302" s="52"/>
      <c r="Q302" s="53"/>
      <c r="R302" s="98">
        <f t="shared" si="946"/>
        <v>0</v>
      </c>
      <c r="S302" s="52"/>
      <c r="T302" s="53"/>
      <c r="U302" s="98">
        <f t="shared" si="947"/>
        <v>0</v>
      </c>
      <c r="V302" s="99">
        <f t="shared" si="948"/>
        <v>0</v>
      </c>
      <c r="W302" s="100">
        <f t="shared" si="949"/>
        <v>0</v>
      </c>
      <c r="X302" s="101">
        <f t="shared" si="950"/>
        <v>0</v>
      </c>
      <c r="Y302" s="116" t="str">
        <f t="shared" si="776"/>
        <v/>
      </c>
    </row>
    <row r="303" spans="1:25" hidden="1">
      <c r="A303" s="48"/>
      <c r="B303" s="43"/>
      <c r="C303" s="49"/>
      <c r="D303" s="76"/>
      <c r="E303" s="50">
        <v>613900</v>
      </c>
      <c r="F303" s="54" t="s">
        <v>84</v>
      </c>
      <c r="G303" s="99">
        <v>0</v>
      </c>
      <c r="H303" s="100">
        <v>0</v>
      </c>
      <c r="I303" s="98">
        <f t="shared" si="943"/>
        <v>0</v>
      </c>
      <c r="J303" s="99"/>
      <c r="K303" s="100"/>
      <c r="L303" s="98">
        <f t="shared" si="944"/>
        <v>0</v>
      </c>
      <c r="M303" s="52"/>
      <c r="N303" s="53"/>
      <c r="O303" s="98">
        <f t="shared" si="945"/>
        <v>0</v>
      </c>
      <c r="P303" s="52"/>
      <c r="Q303" s="53"/>
      <c r="R303" s="98">
        <f t="shared" si="946"/>
        <v>0</v>
      </c>
      <c r="S303" s="52"/>
      <c r="T303" s="53"/>
      <c r="U303" s="98">
        <f t="shared" si="947"/>
        <v>0</v>
      </c>
      <c r="V303" s="99">
        <f t="shared" si="948"/>
        <v>0</v>
      </c>
      <c r="W303" s="100">
        <f t="shared" si="949"/>
        <v>0</v>
      </c>
      <c r="X303" s="101">
        <f t="shared" si="950"/>
        <v>0</v>
      </c>
      <c r="Y303" s="116" t="str">
        <f t="shared" si="776"/>
        <v/>
      </c>
    </row>
    <row r="304" spans="1:25" hidden="1">
      <c r="A304" s="40"/>
      <c r="B304" s="41"/>
      <c r="C304" s="42"/>
      <c r="D304" s="76"/>
      <c r="E304" s="44">
        <v>821000</v>
      </c>
      <c r="F304" s="45" t="s">
        <v>85</v>
      </c>
      <c r="G304" s="94">
        <f>SUM(G305:G306)</f>
        <v>3000</v>
      </c>
      <c r="H304" s="95">
        <f t="shared" ref="H304" si="951">SUM(H305:H306)</f>
        <v>0</v>
      </c>
      <c r="I304" s="96">
        <f t="shared" ref="I304" si="952">SUM(I305:I306)</f>
        <v>3000</v>
      </c>
      <c r="J304" s="94">
        <f t="shared" ref="J304" si="953">SUM(J305:J306)</f>
        <v>0</v>
      </c>
      <c r="K304" s="95">
        <f t="shared" ref="K304" si="954">SUM(K305:K306)</f>
        <v>0</v>
      </c>
      <c r="L304" s="96">
        <f t="shared" ref="L304" si="955">SUM(L305:L306)</f>
        <v>0</v>
      </c>
      <c r="M304" s="94">
        <f t="shared" ref="M304" si="956">SUM(M305:M306)</f>
        <v>0</v>
      </c>
      <c r="N304" s="95">
        <f t="shared" ref="N304" si="957">SUM(N305:N306)</f>
        <v>0</v>
      </c>
      <c r="O304" s="96">
        <f t="shared" ref="O304" si="958">SUM(O305:O306)</f>
        <v>0</v>
      </c>
      <c r="P304" s="94">
        <f t="shared" ref="P304" si="959">SUM(P305:P306)</f>
        <v>0</v>
      </c>
      <c r="Q304" s="95">
        <f t="shared" ref="Q304" si="960">SUM(Q305:Q306)</f>
        <v>0</v>
      </c>
      <c r="R304" s="96">
        <f t="shared" ref="R304" si="961">SUM(R305:R306)</f>
        <v>0</v>
      </c>
      <c r="S304" s="94">
        <f t="shared" ref="S304" si="962">SUM(S305:S306)</f>
        <v>0</v>
      </c>
      <c r="T304" s="95">
        <f t="shared" ref="T304" si="963">SUM(T305:T306)</f>
        <v>0</v>
      </c>
      <c r="U304" s="96">
        <f t="shared" ref="U304" si="964">SUM(U305:U306)</f>
        <v>0</v>
      </c>
      <c r="V304" s="94">
        <f t="shared" ref="V304" si="965">SUM(V305:V306)</f>
        <v>0</v>
      </c>
      <c r="W304" s="95">
        <f t="shared" ref="W304" si="966">SUM(W305:W306)</f>
        <v>0</v>
      </c>
      <c r="X304" s="97">
        <f t="shared" ref="X304" si="967">SUM(X305:X306)</f>
        <v>0</v>
      </c>
      <c r="Y304" s="116" t="str">
        <f t="shared" si="776"/>
        <v/>
      </c>
    </row>
    <row r="305" spans="1:25" hidden="1">
      <c r="A305" s="48"/>
      <c r="B305" s="43"/>
      <c r="C305" s="49"/>
      <c r="D305" s="76"/>
      <c r="E305" s="50">
        <v>821200</v>
      </c>
      <c r="F305" s="51" t="s">
        <v>86</v>
      </c>
      <c r="G305" s="99">
        <v>0</v>
      </c>
      <c r="H305" s="100">
        <v>0</v>
      </c>
      <c r="I305" s="98">
        <f>SUM(G305:H305)</f>
        <v>0</v>
      </c>
      <c r="J305" s="99"/>
      <c r="K305" s="100"/>
      <c r="L305" s="98">
        <f>SUM(J305:K305)</f>
        <v>0</v>
      </c>
      <c r="M305" s="52"/>
      <c r="N305" s="53"/>
      <c r="O305" s="98">
        <f>SUM(M305:N305)</f>
        <v>0</v>
      </c>
      <c r="P305" s="52"/>
      <c r="Q305" s="53"/>
      <c r="R305" s="98">
        <f>SUM(P305:Q305)</f>
        <v>0</v>
      </c>
      <c r="S305" s="52"/>
      <c r="T305" s="53"/>
      <c r="U305" s="98">
        <f>SUM(S305:T305)</f>
        <v>0</v>
      </c>
      <c r="V305" s="99">
        <f t="shared" ref="V305:V306" si="968">S305+P305+M305+J305</f>
        <v>0</v>
      </c>
      <c r="W305" s="100">
        <f t="shared" ref="W305:W306" si="969">T305+Q305+N305+K305</f>
        <v>0</v>
      </c>
      <c r="X305" s="101">
        <f>SUM(V305:W305)</f>
        <v>0</v>
      </c>
      <c r="Y305" s="116" t="str">
        <f t="shared" si="776"/>
        <v/>
      </c>
    </row>
    <row r="306" spans="1:25" ht="12.75" hidden="1" thickBot="1">
      <c r="A306" s="55"/>
      <c r="B306" s="56"/>
      <c r="C306" s="57"/>
      <c r="D306" s="81"/>
      <c r="E306" s="58">
        <v>821300</v>
      </c>
      <c r="F306" s="59" t="s">
        <v>87</v>
      </c>
      <c r="G306" s="103">
        <v>3000</v>
      </c>
      <c r="H306" s="104">
        <v>0</v>
      </c>
      <c r="I306" s="102">
        <f>SUM(G306:H306)</f>
        <v>3000</v>
      </c>
      <c r="J306" s="103"/>
      <c r="K306" s="104"/>
      <c r="L306" s="102">
        <f>SUM(J306:K306)</f>
        <v>0</v>
      </c>
      <c r="M306" s="60"/>
      <c r="N306" s="61"/>
      <c r="O306" s="102">
        <f>SUM(M306:N306)</f>
        <v>0</v>
      </c>
      <c r="P306" s="60"/>
      <c r="Q306" s="61"/>
      <c r="R306" s="102">
        <f>SUM(P306:Q306)</f>
        <v>0</v>
      </c>
      <c r="S306" s="60"/>
      <c r="T306" s="61"/>
      <c r="U306" s="102">
        <f>SUM(S306:T306)</f>
        <v>0</v>
      </c>
      <c r="V306" s="103">
        <f t="shared" si="968"/>
        <v>0</v>
      </c>
      <c r="W306" s="104">
        <f t="shared" si="969"/>
        <v>0</v>
      </c>
      <c r="X306" s="105">
        <f>SUM(V306:W306)</f>
        <v>0</v>
      </c>
      <c r="Y306" s="116" t="str">
        <f t="shared" si="776"/>
        <v/>
      </c>
    </row>
    <row r="307" spans="1:25" ht="12.75" hidden="1" thickBot="1">
      <c r="A307" s="62"/>
      <c r="B307" s="63"/>
      <c r="C307" s="64"/>
      <c r="D307" s="78"/>
      <c r="E307" s="63"/>
      <c r="F307" s="66" t="s">
        <v>122</v>
      </c>
      <c r="G307" s="106">
        <f>G287+G291+G293+G304</f>
        <v>56220</v>
      </c>
      <c r="H307" s="107">
        <f t="shared" ref="H307:X307" si="970">H287+H291+H293+H304</f>
        <v>0</v>
      </c>
      <c r="I307" s="108">
        <f t="shared" si="970"/>
        <v>56220</v>
      </c>
      <c r="J307" s="106">
        <f t="shared" si="970"/>
        <v>0</v>
      </c>
      <c r="K307" s="107">
        <f t="shared" si="970"/>
        <v>0</v>
      </c>
      <c r="L307" s="108">
        <f t="shared" si="970"/>
        <v>0</v>
      </c>
      <c r="M307" s="106">
        <f t="shared" si="970"/>
        <v>0</v>
      </c>
      <c r="N307" s="107">
        <f t="shared" si="970"/>
        <v>0</v>
      </c>
      <c r="O307" s="108">
        <f t="shared" si="970"/>
        <v>0</v>
      </c>
      <c r="P307" s="106">
        <f t="shared" si="970"/>
        <v>0</v>
      </c>
      <c r="Q307" s="107">
        <f t="shared" si="970"/>
        <v>0</v>
      </c>
      <c r="R307" s="108">
        <f t="shared" si="970"/>
        <v>0</v>
      </c>
      <c r="S307" s="106">
        <f t="shared" si="970"/>
        <v>0</v>
      </c>
      <c r="T307" s="107">
        <f t="shared" si="970"/>
        <v>0</v>
      </c>
      <c r="U307" s="108">
        <f t="shared" si="970"/>
        <v>0</v>
      </c>
      <c r="V307" s="106">
        <f t="shared" si="970"/>
        <v>0</v>
      </c>
      <c r="W307" s="107">
        <f t="shared" si="970"/>
        <v>0</v>
      </c>
      <c r="X307" s="109">
        <f t="shared" si="970"/>
        <v>0</v>
      </c>
      <c r="Y307" s="116" t="str">
        <f t="shared" si="776"/>
        <v/>
      </c>
    </row>
    <row r="308" spans="1:25" hidden="1">
      <c r="D308" s="67"/>
      <c r="G308" s="179"/>
      <c r="H308" s="179"/>
      <c r="I308" s="179"/>
      <c r="J308" s="179"/>
      <c r="K308" s="179"/>
      <c r="L308" s="179"/>
      <c r="Y308" s="116" t="str">
        <f t="shared" si="776"/>
        <v/>
      </c>
    </row>
    <row r="309" spans="1:25" hidden="1">
      <c r="A309" s="68" t="s">
        <v>117</v>
      </c>
      <c r="B309" s="69" t="s">
        <v>121</v>
      </c>
      <c r="C309" s="70" t="s">
        <v>88</v>
      </c>
      <c r="D309" s="76"/>
      <c r="E309" s="43"/>
      <c r="F309" s="45" t="s">
        <v>27</v>
      </c>
      <c r="G309" s="180"/>
      <c r="H309" s="181"/>
      <c r="I309" s="182"/>
      <c r="J309" s="180"/>
      <c r="K309" s="181"/>
      <c r="L309" s="182"/>
      <c r="M309" s="48"/>
      <c r="N309" s="43"/>
      <c r="O309" s="49"/>
      <c r="P309" s="48"/>
      <c r="Q309" s="43"/>
      <c r="R309" s="49"/>
      <c r="S309" s="48"/>
      <c r="T309" s="43"/>
      <c r="U309" s="49"/>
      <c r="V309" s="48"/>
      <c r="W309" s="43"/>
      <c r="X309" s="74"/>
      <c r="Y309" s="116" t="str">
        <f t="shared" si="776"/>
        <v/>
      </c>
    </row>
    <row r="310" spans="1:25" hidden="1">
      <c r="A310" s="40"/>
      <c r="B310" s="41"/>
      <c r="C310" s="42"/>
      <c r="D310" s="76"/>
      <c r="E310" s="44">
        <v>611000</v>
      </c>
      <c r="F310" s="45" t="s">
        <v>69</v>
      </c>
      <c r="G310" s="94">
        <f>SUM(G311:G313)</f>
        <v>38280</v>
      </c>
      <c r="H310" s="95">
        <f t="shared" ref="H310" si="971">SUM(H311:H313)</f>
        <v>0</v>
      </c>
      <c r="I310" s="96">
        <f t="shared" ref="I310" si="972">SUM(I311:I313)</f>
        <v>38280</v>
      </c>
      <c r="J310" s="94">
        <f t="shared" ref="J310" si="973">SUM(J311:J313)</f>
        <v>0</v>
      </c>
      <c r="K310" s="95">
        <f t="shared" ref="K310" si="974">SUM(K311:K313)</f>
        <v>0</v>
      </c>
      <c r="L310" s="96">
        <f t="shared" ref="L310" si="975">SUM(L311:L313)</f>
        <v>0</v>
      </c>
      <c r="M310" s="94">
        <f t="shared" ref="M310" si="976">SUM(M311:M313)</f>
        <v>0</v>
      </c>
      <c r="N310" s="95">
        <f t="shared" ref="N310" si="977">SUM(N311:N313)</f>
        <v>0</v>
      </c>
      <c r="O310" s="96">
        <f t="shared" ref="O310" si="978">SUM(O311:O313)</f>
        <v>0</v>
      </c>
      <c r="P310" s="94">
        <f t="shared" ref="P310" si="979">SUM(P311:P313)</f>
        <v>0</v>
      </c>
      <c r="Q310" s="95">
        <f t="shared" ref="Q310" si="980">SUM(Q311:Q313)</f>
        <v>0</v>
      </c>
      <c r="R310" s="96">
        <f t="shared" ref="R310" si="981">SUM(R311:R313)</f>
        <v>0</v>
      </c>
      <c r="S310" s="94">
        <f t="shared" ref="S310" si="982">SUM(S311:S313)</f>
        <v>0</v>
      </c>
      <c r="T310" s="95">
        <f t="shared" ref="T310" si="983">SUM(T311:T313)</f>
        <v>0</v>
      </c>
      <c r="U310" s="96">
        <f t="shared" ref="U310" si="984">SUM(U311:U313)</f>
        <v>0</v>
      </c>
      <c r="V310" s="94">
        <f t="shared" ref="V310" si="985">SUM(V311:V313)</f>
        <v>0</v>
      </c>
      <c r="W310" s="95">
        <f t="shared" ref="W310" si="986">SUM(W311:W313)</f>
        <v>0</v>
      </c>
      <c r="X310" s="97">
        <f t="shared" ref="X310" si="987">SUM(X311:X313)</f>
        <v>0</v>
      </c>
      <c r="Y310" s="116" t="str">
        <f t="shared" si="776"/>
        <v/>
      </c>
    </row>
    <row r="311" spans="1:25" hidden="1">
      <c r="A311" s="48"/>
      <c r="B311" s="43"/>
      <c r="C311" s="49"/>
      <c r="D311" s="76"/>
      <c r="E311" s="50">
        <v>611100</v>
      </c>
      <c r="F311" s="51" t="s">
        <v>70</v>
      </c>
      <c r="G311" s="99">
        <v>31500</v>
      </c>
      <c r="H311" s="100">
        <v>0</v>
      </c>
      <c r="I311" s="98">
        <f>SUM(G311:H311)</f>
        <v>31500</v>
      </c>
      <c r="J311" s="99"/>
      <c r="K311" s="100"/>
      <c r="L311" s="98">
        <f>SUM(J311:K311)</f>
        <v>0</v>
      </c>
      <c r="M311" s="52"/>
      <c r="N311" s="53"/>
      <c r="O311" s="98">
        <f>SUM(M311:N311)</f>
        <v>0</v>
      </c>
      <c r="P311" s="52"/>
      <c r="Q311" s="53"/>
      <c r="R311" s="98">
        <f>SUM(P311:Q311)</f>
        <v>0</v>
      </c>
      <c r="S311" s="52"/>
      <c r="T311" s="53"/>
      <c r="U311" s="98">
        <f>SUM(S311:T311)</f>
        <v>0</v>
      </c>
      <c r="V311" s="99">
        <f t="shared" ref="V311:V313" si="988">S311+P311+M311+J311</f>
        <v>0</v>
      </c>
      <c r="W311" s="100">
        <f t="shared" ref="W311:W313" si="989">T311+Q311+N311+K311</f>
        <v>0</v>
      </c>
      <c r="X311" s="101">
        <f>SUM(V311:W311)</f>
        <v>0</v>
      </c>
      <c r="Y311" s="116" t="str">
        <f t="shared" si="776"/>
        <v/>
      </c>
    </row>
    <row r="312" spans="1:25" hidden="1">
      <c r="A312" s="48"/>
      <c r="B312" s="43"/>
      <c r="C312" s="49"/>
      <c r="D312" s="76"/>
      <c r="E312" s="50">
        <v>611200</v>
      </c>
      <c r="F312" s="51" t="s">
        <v>71</v>
      </c>
      <c r="G312" s="99">
        <v>6780</v>
      </c>
      <c r="H312" s="100">
        <v>0</v>
      </c>
      <c r="I312" s="98">
        <f t="shared" ref="I312:I313" si="990">SUM(G312:H312)</f>
        <v>6780</v>
      </c>
      <c r="J312" s="99"/>
      <c r="K312" s="100"/>
      <c r="L312" s="98">
        <f t="shared" ref="L312:L313" si="991">SUM(J312:K312)</f>
        <v>0</v>
      </c>
      <c r="M312" s="52"/>
      <c r="N312" s="53"/>
      <c r="O312" s="98">
        <f t="shared" ref="O312:O313" si="992">SUM(M312:N312)</f>
        <v>0</v>
      </c>
      <c r="P312" s="52"/>
      <c r="Q312" s="53"/>
      <c r="R312" s="98">
        <f t="shared" ref="R312:R313" si="993">SUM(P312:Q312)</f>
        <v>0</v>
      </c>
      <c r="S312" s="52"/>
      <c r="T312" s="53"/>
      <c r="U312" s="98">
        <f t="shared" ref="U312:U313" si="994">SUM(S312:T312)</f>
        <v>0</v>
      </c>
      <c r="V312" s="99">
        <f t="shared" si="988"/>
        <v>0</v>
      </c>
      <c r="W312" s="100">
        <f t="shared" si="989"/>
        <v>0</v>
      </c>
      <c r="X312" s="101">
        <f t="shared" ref="X312:X313" si="995">SUM(V312:W312)</f>
        <v>0</v>
      </c>
      <c r="Y312" s="116" t="str">
        <f t="shared" si="776"/>
        <v/>
      </c>
    </row>
    <row r="313" spans="1:25" hidden="1">
      <c r="A313" s="48"/>
      <c r="B313" s="43"/>
      <c r="C313" s="49"/>
      <c r="D313" s="76"/>
      <c r="E313" s="50">
        <v>611200</v>
      </c>
      <c r="F313" s="51" t="s">
        <v>72</v>
      </c>
      <c r="G313" s="99">
        <v>0</v>
      </c>
      <c r="H313" s="100">
        <v>0</v>
      </c>
      <c r="I313" s="98">
        <f t="shared" si="990"/>
        <v>0</v>
      </c>
      <c r="J313" s="99"/>
      <c r="K313" s="100"/>
      <c r="L313" s="98">
        <f t="shared" si="991"/>
        <v>0</v>
      </c>
      <c r="M313" s="52"/>
      <c r="N313" s="53"/>
      <c r="O313" s="98">
        <f t="shared" si="992"/>
        <v>0</v>
      </c>
      <c r="P313" s="52"/>
      <c r="Q313" s="53"/>
      <c r="R313" s="98">
        <f t="shared" si="993"/>
        <v>0</v>
      </c>
      <c r="S313" s="52"/>
      <c r="T313" s="53"/>
      <c r="U313" s="98">
        <f t="shared" si="994"/>
        <v>0</v>
      </c>
      <c r="V313" s="99">
        <f t="shared" si="988"/>
        <v>0</v>
      </c>
      <c r="W313" s="100">
        <f t="shared" si="989"/>
        <v>0</v>
      </c>
      <c r="X313" s="101">
        <f t="shared" si="995"/>
        <v>0</v>
      </c>
      <c r="Y313" s="116" t="str">
        <f t="shared" si="776"/>
        <v/>
      </c>
    </row>
    <row r="314" spans="1:25" hidden="1">
      <c r="A314" s="40"/>
      <c r="B314" s="41"/>
      <c r="C314" s="42"/>
      <c r="D314" s="76"/>
      <c r="E314" s="44">
        <v>612000</v>
      </c>
      <c r="F314" s="45" t="s">
        <v>73</v>
      </c>
      <c r="G314" s="94">
        <f>G315</f>
        <v>3500</v>
      </c>
      <c r="H314" s="95">
        <f t="shared" ref="H314" si="996">H315</f>
        <v>0</v>
      </c>
      <c r="I314" s="96">
        <f t="shared" ref="I314" si="997">I315</f>
        <v>3500</v>
      </c>
      <c r="J314" s="94">
        <f t="shared" ref="J314" si="998">J315</f>
        <v>0</v>
      </c>
      <c r="K314" s="95">
        <f t="shared" ref="K314" si="999">K315</f>
        <v>0</v>
      </c>
      <c r="L314" s="96">
        <f t="shared" ref="L314" si="1000">L315</f>
        <v>0</v>
      </c>
      <c r="M314" s="94">
        <f t="shared" ref="M314" si="1001">M315</f>
        <v>0</v>
      </c>
      <c r="N314" s="95">
        <f t="shared" ref="N314" si="1002">N315</f>
        <v>0</v>
      </c>
      <c r="O314" s="96">
        <f t="shared" ref="O314" si="1003">O315</f>
        <v>0</v>
      </c>
      <c r="P314" s="94">
        <f t="shared" ref="P314" si="1004">P315</f>
        <v>0</v>
      </c>
      <c r="Q314" s="95">
        <f t="shared" ref="Q314" si="1005">Q315</f>
        <v>0</v>
      </c>
      <c r="R314" s="96">
        <f t="shared" ref="R314" si="1006">R315</f>
        <v>0</v>
      </c>
      <c r="S314" s="94">
        <f t="shared" ref="S314" si="1007">S315</f>
        <v>0</v>
      </c>
      <c r="T314" s="95">
        <f t="shared" ref="T314" si="1008">T315</f>
        <v>0</v>
      </c>
      <c r="U314" s="96">
        <f t="shared" ref="U314" si="1009">U315</f>
        <v>0</v>
      </c>
      <c r="V314" s="94">
        <f t="shared" ref="V314" si="1010">V315</f>
        <v>0</v>
      </c>
      <c r="W314" s="95">
        <f t="shared" ref="W314" si="1011">W315</f>
        <v>0</v>
      </c>
      <c r="X314" s="97">
        <f t="shared" ref="X314" si="1012">X315</f>
        <v>0</v>
      </c>
      <c r="Y314" s="116" t="str">
        <f t="shared" si="776"/>
        <v/>
      </c>
    </row>
    <row r="315" spans="1:25" hidden="1">
      <c r="A315" s="48"/>
      <c r="B315" s="43"/>
      <c r="C315" s="49"/>
      <c r="D315" s="76"/>
      <c r="E315" s="50">
        <v>612100</v>
      </c>
      <c r="F315" s="51" t="s">
        <v>73</v>
      </c>
      <c r="G315" s="99">
        <v>3500</v>
      </c>
      <c r="H315" s="100">
        <v>0</v>
      </c>
      <c r="I315" s="98">
        <f>SUM(G315:H315)</f>
        <v>3500</v>
      </c>
      <c r="J315" s="99"/>
      <c r="K315" s="100"/>
      <c r="L315" s="98">
        <f>SUM(J315:K315)</f>
        <v>0</v>
      </c>
      <c r="M315" s="52"/>
      <c r="N315" s="53"/>
      <c r="O315" s="98">
        <f>SUM(M315:N315)</f>
        <v>0</v>
      </c>
      <c r="P315" s="52"/>
      <c r="Q315" s="53"/>
      <c r="R315" s="98">
        <f>SUM(P315:Q315)</f>
        <v>0</v>
      </c>
      <c r="S315" s="52"/>
      <c r="T315" s="53"/>
      <c r="U315" s="98">
        <f>SUM(S315:T315)</f>
        <v>0</v>
      </c>
      <c r="V315" s="99">
        <f>S315+P315+M315+J315</f>
        <v>0</v>
      </c>
      <c r="W315" s="100">
        <f>T315+Q315+N315+K315</f>
        <v>0</v>
      </c>
      <c r="X315" s="101">
        <f>SUM(V315:W315)</f>
        <v>0</v>
      </c>
      <c r="Y315" s="116" t="str">
        <f t="shared" si="776"/>
        <v/>
      </c>
    </row>
    <row r="316" spans="1:25" hidden="1">
      <c r="A316" s="40"/>
      <c r="B316" s="41"/>
      <c r="C316" s="42"/>
      <c r="D316" s="76"/>
      <c r="E316" s="44">
        <v>613000</v>
      </c>
      <c r="F316" s="45" t="s">
        <v>74</v>
      </c>
      <c r="G316" s="94">
        <f>SUM(G317:G326)</f>
        <v>2450</v>
      </c>
      <c r="H316" s="95">
        <f t="shared" ref="H316" si="1013">SUM(H317:H326)</f>
        <v>0</v>
      </c>
      <c r="I316" s="96">
        <f t="shared" ref="I316" si="1014">SUM(I317:I326)</f>
        <v>2450</v>
      </c>
      <c r="J316" s="94">
        <f t="shared" ref="J316" si="1015">SUM(J317:J326)</f>
        <v>0</v>
      </c>
      <c r="K316" s="95">
        <f t="shared" ref="K316" si="1016">SUM(K317:K326)</f>
        <v>0</v>
      </c>
      <c r="L316" s="96">
        <f t="shared" ref="L316" si="1017">SUM(L317:L326)</f>
        <v>0</v>
      </c>
      <c r="M316" s="94">
        <f t="shared" ref="M316" si="1018">SUM(M317:M326)</f>
        <v>0</v>
      </c>
      <c r="N316" s="95">
        <f t="shared" ref="N316" si="1019">SUM(N317:N326)</f>
        <v>0</v>
      </c>
      <c r="O316" s="96">
        <f t="shared" ref="O316" si="1020">SUM(O317:O326)</f>
        <v>0</v>
      </c>
      <c r="P316" s="94">
        <f t="shared" ref="P316" si="1021">SUM(P317:P326)</f>
        <v>0</v>
      </c>
      <c r="Q316" s="95">
        <f t="shared" ref="Q316" si="1022">SUM(Q317:Q326)</f>
        <v>0</v>
      </c>
      <c r="R316" s="96">
        <f t="shared" ref="R316" si="1023">SUM(R317:R326)</f>
        <v>0</v>
      </c>
      <c r="S316" s="94">
        <f t="shared" ref="S316" si="1024">SUM(S317:S326)</f>
        <v>0</v>
      </c>
      <c r="T316" s="95">
        <f t="shared" ref="T316" si="1025">SUM(T317:T326)</f>
        <v>0</v>
      </c>
      <c r="U316" s="96">
        <f t="shared" ref="U316" si="1026">SUM(U317:U326)</f>
        <v>0</v>
      </c>
      <c r="V316" s="94">
        <f t="shared" ref="V316" si="1027">SUM(V317:V326)</f>
        <v>0</v>
      </c>
      <c r="W316" s="95">
        <f t="shared" ref="W316" si="1028">SUM(W317:W326)</f>
        <v>0</v>
      </c>
      <c r="X316" s="97">
        <f t="shared" ref="X316" si="1029">SUM(X317:X326)</f>
        <v>0</v>
      </c>
      <c r="Y316" s="116" t="str">
        <f t="shared" si="776"/>
        <v/>
      </c>
    </row>
    <row r="317" spans="1:25" hidden="1">
      <c r="A317" s="48"/>
      <c r="B317" s="43"/>
      <c r="C317" s="49"/>
      <c r="D317" s="76"/>
      <c r="E317" s="50">
        <v>613100</v>
      </c>
      <c r="F317" s="54" t="s">
        <v>75</v>
      </c>
      <c r="G317" s="99">
        <v>500</v>
      </c>
      <c r="H317" s="100">
        <v>0</v>
      </c>
      <c r="I317" s="98">
        <f t="shared" ref="I317:I326" si="1030">SUM(G317:H317)</f>
        <v>500</v>
      </c>
      <c r="J317" s="99"/>
      <c r="K317" s="100"/>
      <c r="L317" s="98">
        <f t="shared" ref="L317:L326" si="1031">SUM(J317:K317)</f>
        <v>0</v>
      </c>
      <c r="M317" s="52"/>
      <c r="N317" s="53"/>
      <c r="O317" s="98">
        <f t="shared" ref="O317:O326" si="1032">SUM(M317:N317)</f>
        <v>0</v>
      </c>
      <c r="P317" s="52"/>
      <c r="Q317" s="53"/>
      <c r="R317" s="98">
        <f t="shared" ref="R317:R326" si="1033">SUM(P317:Q317)</f>
        <v>0</v>
      </c>
      <c r="S317" s="52"/>
      <c r="T317" s="53"/>
      <c r="U317" s="98">
        <f t="shared" ref="U317:U326" si="1034">SUM(S317:T317)</f>
        <v>0</v>
      </c>
      <c r="V317" s="99">
        <f t="shared" ref="V317:V326" si="1035">S317+P317+M317+J317</f>
        <v>0</v>
      </c>
      <c r="W317" s="100">
        <f t="shared" ref="W317:W326" si="1036">T317+Q317+N317+K317</f>
        <v>0</v>
      </c>
      <c r="X317" s="101">
        <f t="shared" ref="X317:X326" si="1037">SUM(V317:W317)</f>
        <v>0</v>
      </c>
      <c r="Y317" s="116" t="str">
        <f t="shared" si="776"/>
        <v/>
      </c>
    </row>
    <row r="318" spans="1:25" hidden="1">
      <c r="A318" s="48"/>
      <c r="B318" s="43"/>
      <c r="C318" s="49"/>
      <c r="D318" s="76"/>
      <c r="E318" s="50">
        <v>613200</v>
      </c>
      <c r="F318" s="54" t="s">
        <v>76</v>
      </c>
      <c r="G318" s="99">
        <v>0</v>
      </c>
      <c r="H318" s="100">
        <v>0</v>
      </c>
      <c r="I318" s="98">
        <f t="shared" si="1030"/>
        <v>0</v>
      </c>
      <c r="J318" s="99"/>
      <c r="K318" s="100"/>
      <c r="L318" s="98">
        <f t="shared" si="1031"/>
        <v>0</v>
      </c>
      <c r="M318" s="52"/>
      <c r="N318" s="53"/>
      <c r="O318" s="98">
        <f t="shared" si="1032"/>
        <v>0</v>
      </c>
      <c r="P318" s="52"/>
      <c r="Q318" s="53"/>
      <c r="R318" s="98">
        <f t="shared" si="1033"/>
        <v>0</v>
      </c>
      <c r="S318" s="52"/>
      <c r="T318" s="53"/>
      <c r="U318" s="98">
        <f t="shared" si="1034"/>
        <v>0</v>
      </c>
      <c r="V318" s="99">
        <f t="shared" si="1035"/>
        <v>0</v>
      </c>
      <c r="W318" s="100">
        <f t="shared" si="1036"/>
        <v>0</v>
      </c>
      <c r="X318" s="101">
        <f t="shared" si="1037"/>
        <v>0</v>
      </c>
      <c r="Y318" s="116" t="str">
        <f t="shared" si="776"/>
        <v/>
      </c>
    </row>
    <row r="319" spans="1:25" hidden="1">
      <c r="A319" s="48"/>
      <c r="B319" s="43"/>
      <c r="C319" s="49"/>
      <c r="D319" s="76"/>
      <c r="E319" s="50">
        <v>613300</v>
      </c>
      <c r="F319" s="54" t="s">
        <v>77</v>
      </c>
      <c r="G319" s="99">
        <v>950</v>
      </c>
      <c r="H319" s="100">
        <v>0</v>
      </c>
      <c r="I319" s="98">
        <f t="shared" si="1030"/>
        <v>950</v>
      </c>
      <c r="J319" s="99"/>
      <c r="K319" s="100"/>
      <c r="L319" s="98">
        <f t="shared" si="1031"/>
        <v>0</v>
      </c>
      <c r="M319" s="52"/>
      <c r="N319" s="53"/>
      <c r="O319" s="98">
        <f t="shared" si="1032"/>
        <v>0</v>
      </c>
      <c r="P319" s="52"/>
      <c r="Q319" s="53"/>
      <c r="R319" s="98">
        <f t="shared" si="1033"/>
        <v>0</v>
      </c>
      <c r="S319" s="52"/>
      <c r="T319" s="53"/>
      <c r="U319" s="98">
        <f t="shared" si="1034"/>
        <v>0</v>
      </c>
      <c r="V319" s="99">
        <f t="shared" si="1035"/>
        <v>0</v>
      </c>
      <c r="W319" s="100">
        <f t="shared" si="1036"/>
        <v>0</v>
      </c>
      <c r="X319" s="101">
        <f t="shared" si="1037"/>
        <v>0</v>
      </c>
      <c r="Y319" s="116" t="str">
        <f t="shared" si="776"/>
        <v/>
      </c>
    </row>
    <row r="320" spans="1:25" hidden="1">
      <c r="A320" s="48"/>
      <c r="B320" s="43"/>
      <c r="C320" s="49"/>
      <c r="D320" s="76"/>
      <c r="E320" s="50">
        <v>613400</v>
      </c>
      <c r="F320" s="54" t="s">
        <v>78</v>
      </c>
      <c r="G320" s="99">
        <v>500</v>
      </c>
      <c r="H320" s="100">
        <v>0</v>
      </c>
      <c r="I320" s="98">
        <f t="shared" si="1030"/>
        <v>500</v>
      </c>
      <c r="J320" s="99"/>
      <c r="K320" s="100"/>
      <c r="L320" s="98">
        <f t="shared" si="1031"/>
        <v>0</v>
      </c>
      <c r="M320" s="52"/>
      <c r="N320" s="53"/>
      <c r="O320" s="98">
        <f t="shared" si="1032"/>
        <v>0</v>
      </c>
      <c r="P320" s="52"/>
      <c r="Q320" s="53"/>
      <c r="R320" s="98">
        <f t="shared" si="1033"/>
        <v>0</v>
      </c>
      <c r="S320" s="52"/>
      <c r="T320" s="53"/>
      <c r="U320" s="98">
        <f t="shared" si="1034"/>
        <v>0</v>
      </c>
      <c r="V320" s="99">
        <f t="shared" si="1035"/>
        <v>0</v>
      </c>
      <c r="W320" s="100">
        <f t="shared" si="1036"/>
        <v>0</v>
      </c>
      <c r="X320" s="101">
        <f t="shared" si="1037"/>
        <v>0</v>
      </c>
      <c r="Y320" s="116" t="str">
        <f t="shared" ref="Y320:Y385" si="1038">IF(OR(V320&gt;G320, W320&gt;H320),"Ukupni operativni plan je veći od Proračuna!","")</f>
        <v/>
      </c>
    </row>
    <row r="321" spans="1:25" hidden="1">
      <c r="A321" s="48"/>
      <c r="B321" s="43"/>
      <c r="C321" s="49"/>
      <c r="D321" s="76"/>
      <c r="E321" s="50">
        <v>613500</v>
      </c>
      <c r="F321" s="54" t="s">
        <v>79</v>
      </c>
      <c r="G321" s="99">
        <v>0</v>
      </c>
      <c r="H321" s="100">
        <v>0</v>
      </c>
      <c r="I321" s="98">
        <f t="shared" si="1030"/>
        <v>0</v>
      </c>
      <c r="J321" s="99"/>
      <c r="K321" s="100"/>
      <c r="L321" s="98">
        <f t="shared" si="1031"/>
        <v>0</v>
      </c>
      <c r="M321" s="52"/>
      <c r="N321" s="53"/>
      <c r="O321" s="98">
        <f t="shared" si="1032"/>
        <v>0</v>
      </c>
      <c r="P321" s="52"/>
      <c r="Q321" s="53"/>
      <c r="R321" s="98">
        <f t="shared" si="1033"/>
        <v>0</v>
      </c>
      <c r="S321" s="52"/>
      <c r="T321" s="53"/>
      <c r="U321" s="98">
        <f t="shared" si="1034"/>
        <v>0</v>
      </c>
      <c r="V321" s="99">
        <f t="shared" si="1035"/>
        <v>0</v>
      </c>
      <c r="W321" s="100">
        <f t="shared" si="1036"/>
        <v>0</v>
      </c>
      <c r="X321" s="101">
        <f t="shared" si="1037"/>
        <v>0</v>
      </c>
      <c r="Y321" s="116" t="str">
        <f t="shared" si="1038"/>
        <v/>
      </c>
    </row>
    <row r="322" spans="1:25" hidden="1">
      <c r="A322" s="48"/>
      <c r="B322" s="43"/>
      <c r="C322" s="49"/>
      <c r="D322" s="76"/>
      <c r="E322" s="50">
        <v>613600</v>
      </c>
      <c r="F322" s="54" t="s">
        <v>82</v>
      </c>
      <c r="G322" s="99">
        <v>0</v>
      </c>
      <c r="H322" s="100">
        <v>0</v>
      </c>
      <c r="I322" s="98">
        <f t="shared" si="1030"/>
        <v>0</v>
      </c>
      <c r="J322" s="99"/>
      <c r="K322" s="100"/>
      <c r="L322" s="98">
        <f t="shared" si="1031"/>
        <v>0</v>
      </c>
      <c r="M322" s="52"/>
      <c r="N322" s="53"/>
      <c r="O322" s="98">
        <f t="shared" si="1032"/>
        <v>0</v>
      </c>
      <c r="P322" s="52"/>
      <c r="Q322" s="53"/>
      <c r="R322" s="98">
        <f t="shared" si="1033"/>
        <v>0</v>
      </c>
      <c r="S322" s="52"/>
      <c r="T322" s="53"/>
      <c r="U322" s="98">
        <f t="shared" si="1034"/>
        <v>0</v>
      </c>
      <c r="V322" s="99">
        <f t="shared" si="1035"/>
        <v>0</v>
      </c>
      <c r="W322" s="100">
        <f t="shared" si="1036"/>
        <v>0</v>
      </c>
      <c r="X322" s="101">
        <f t="shared" si="1037"/>
        <v>0</v>
      </c>
      <c r="Y322" s="116" t="str">
        <f t="shared" si="1038"/>
        <v/>
      </c>
    </row>
    <row r="323" spans="1:25" hidden="1">
      <c r="A323" s="48"/>
      <c r="B323" s="43"/>
      <c r="C323" s="49"/>
      <c r="D323" s="76"/>
      <c r="E323" s="50">
        <v>613700</v>
      </c>
      <c r="F323" s="54" t="s">
        <v>80</v>
      </c>
      <c r="G323" s="99">
        <v>0</v>
      </c>
      <c r="H323" s="100">
        <v>0</v>
      </c>
      <c r="I323" s="98">
        <f t="shared" si="1030"/>
        <v>0</v>
      </c>
      <c r="J323" s="99"/>
      <c r="K323" s="100"/>
      <c r="L323" s="98">
        <f t="shared" si="1031"/>
        <v>0</v>
      </c>
      <c r="M323" s="52"/>
      <c r="N323" s="53"/>
      <c r="O323" s="98">
        <f t="shared" si="1032"/>
        <v>0</v>
      </c>
      <c r="P323" s="52"/>
      <c r="Q323" s="53"/>
      <c r="R323" s="98">
        <f t="shared" si="1033"/>
        <v>0</v>
      </c>
      <c r="S323" s="52"/>
      <c r="T323" s="53"/>
      <c r="U323" s="98">
        <f t="shared" si="1034"/>
        <v>0</v>
      </c>
      <c r="V323" s="99">
        <f t="shared" si="1035"/>
        <v>0</v>
      </c>
      <c r="W323" s="100">
        <f t="shared" si="1036"/>
        <v>0</v>
      </c>
      <c r="X323" s="101">
        <f t="shared" si="1037"/>
        <v>0</v>
      </c>
      <c r="Y323" s="116" t="str">
        <f t="shared" si="1038"/>
        <v/>
      </c>
    </row>
    <row r="324" spans="1:25" hidden="1">
      <c r="A324" s="48"/>
      <c r="B324" s="43"/>
      <c r="C324" s="49"/>
      <c r="D324" s="76"/>
      <c r="E324" s="50">
        <v>613800</v>
      </c>
      <c r="F324" s="54" t="s">
        <v>83</v>
      </c>
      <c r="G324" s="99">
        <v>0</v>
      </c>
      <c r="H324" s="100">
        <v>0</v>
      </c>
      <c r="I324" s="98">
        <f t="shared" si="1030"/>
        <v>0</v>
      </c>
      <c r="J324" s="99"/>
      <c r="K324" s="100"/>
      <c r="L324" s="98">
        <f t="shared" si="1031"/>
        <v>0</v>
      </c>
      <c r="M324" s="52"/>
      <c r="N324" s="53"/>
      <c r="O324" s="98">
        <f t="shared" si="1032"/>
        <v>0</v>
      </c>
      <c r="P324" s="52"/>
      <c r="Q324" s="53"/>
      <c r="R324" s="98">
        <f t="shared" si="1033"/>
        <v>0</v>
      </c>
      <c r="S324" s="52"/>
      <c r="T324" s="53"/>
      <c r="U324" s="98">
        <f t="shared" si="1034"/>
        <v>0</v>
      </c>
      <c r="V324" s="99">
        <f t="shared" si="1035"/>
        <v>0</v>
      </c>
      <c r="W324" s="100">
        <f t="shared" si="1036"/>
        <v>0</v>
      </c>
      <c r="X324" s="101">
        <f t="shared" si="1037"/>
        <v>0</v>
      </c>
      <c r="Y324" s="116" t="str">
        <f t="shared" si="1038"/>
        <v/>
      </c>
    </row>
    <row r="325" spans="1:25" hidden="1">
      <c r="A325" s="48"/>
      <c r="B325" s="43"/>
      <c r="C325" s="49"/>
      <c r="D325" s="76"/>
      <c r="E325" s="50">
        <v>613900</v>
      </c>
      <c r="F325" s="54" t="s">
        <v>81</v>
      </c>
      <c r="G325" s="99">
        <v>500</v>
      </c>
      <c r="H325" s="100">
        <v>0</v>
      </c>
      <c r="I325" s="98">
        <f t="shared" si="1030"/>
        <v>500</v>
      </c>
      <c r="J325" s="99"/>
      <c r="K325" s="100"/>
      <c r="L325" s="98">
        <f t="shared" si="1031"/>
        <v>0</v>
      </c>
      <c r="M325" s="52"/>
      <c r="N325" s="53"/>
      <c r="O325" s="98">
        <f t="shared" si="1032"/>
        <v>0</v>
      </c>
      <c r="P325" s="52"/>
      <c r="Q325" s="53"/>
      <c r="R325" s="98">
        <f t="shared" si="1033"/>
        <v>0</v>
      </c>
      <c r="S325" s="52"/>
      <c r="T325" s="53"/>
      <c r="U325" s="98">
        <f t="shared" si="1034"/>
        <v>0</v>
      </c>
      <c r="V325" s="99">
        <f t="shared" si="1035"/>
        <v>0</v>
      </c>
      <c r="W325" s="100">
        <f t="shared" si="1036"/>
        <v>0</v>
      </c>
      <c r="X325" s="101">
        <f t="shared" si="1037"/>
        <v>0</v>
      </c>
      <c r="Y325" s="116" t="str">
        <f t="shared" si="1038"/>
        <v/>
      </c>
    </row>
    <row r="326" spans="1:25" hidden="1">
      <c r="A326" s="48"/>
      <c r="B326" s="43"/>
      <c r="C326" s="49"/>
      <c r="D326" s="76"/>
      <c r="E326" s="50">
        <v>613900</v>
      </c>
      <c r="F326" s="54" t="s">
        <v>84</v>
      </c>
      <c r="G326" s="99">
        <v>0</v>
      </c>
      <c r="H326" s="100">
        <v>0</v>
      </c>
      <c r="I326" s="98">
        <f t="shared" si="1030"/>
        <v>0</v>
      </c>
      <c r="J326" s="99"/>
      <c r="K326" s="100"/>
      <c r="L326" s="98">
        <f t="shared" si="1031"/>
        <v>0</v>
      </c>
      <c r="M326" s="52"/>
      <c r="N326" s="53"/>
      <c r="O326" s="98">
        <f t="shared" si="1032"/>
        <v>0</v>
      </c>
      <c r="P326" s="52"/>
      <c r="Q326" s="53"/>
      <c r="R326" s="98">
        <f t="shared" si="1033"/>
        <v>0</v>
      </c>
      <c r="S326" s="52"/>
      <c r="T326" s="53"/>
      <c r="U326" s="98">
        <f t="shared" si="1034"/>
        <v>0</v>
      </c>
      <c r="V326" s="99">
        <f t="shared" si="1035"/>
        <v>0</v>
      </c>
      <c r="W326" s="100">
        <f t="shared" si="1036"/>
        <v>0</v>
      </c>
      <c r="X326" s="101">
        <f t="shared" si="1037"/>
        <v>0</v>
      </c>
      <c r="Y326" s="116" t="str">
        <f t="shared" si="1038"/>
        <v/>
      </c>
    </row>
    <row r="327" spans="1:25" hidden="1">
      <c r="A327" s="40"/>
      <c r="B327" s="41"/>
      <c r="C327" s="42"/>
      <c r="D327" s="76"/>
      <c r="E327" s="44">
        <v>821000</v>
      </c>
      <c r="F327" s="45" t="s">
        <v>85</v>
      </c>
      <c r="G327" s="94">
        <f>SUM(G328:G329)</f>
        <v>1000</v>
      </c>
      <c r="H327" s="95">
        <f t="shared" ref="H327" si="1039">SUM(H328:H329)</f>
        <v>0</v>
      </c>
      <c r="I327" s="96">
        <f t="shared" ref="I327" si="1040">SUM(I328:I329)</f>
        <v>1000</v>
      </c>
      <c r="J327" s="94">
        <f t="shared" ref="J327" si="1041">SUM(J328:J329)</f>
        <v>0</v>
      </c>
      <c r="K327" s="95">
        <f t="shared" ref="K327" si="1042">SUM(K328:K329)</f>
        <v>0</v>
      </c>
      <c r="L327" s="96">
        <f t="shared" ref="L327" si="1043">SUM(L328:L329)</f>
        <v>0</v>
      </c>
      <c r="M327" s="94">
        <f t="shared" ref="M327" si="1044">SUM(M328:M329)</f>
        <v>0</v>
      </c>
      <c r="N327" s="95">
        <f t="shared" ref="N327" si="1045">SUM(N328:N329)</f>
        <v>0</v>
      </c>
      <c r="O327" s="96">
        <f t="shared" ref="O327" si="1046">SUM(O328:O329)</f>
        <v>0</v>
      </c>
      <c r="P327" s="94">
        <f t="shared" ref="P327" si="1047">SUM(P328:P329)</f>
        <v>0</v>
      </c>
      <c r="Q327" s="95">
        <f t="shared" ref="Q327" si="1048">SUM(Q328:Q329)</f>
        <v>0</v>
      </c>
      <c r="R327" s="96">
        <f t="shared" ref="R327" si="1049">SUM(R328:R329)</f>
        <v>0</v>
      </c>
      <c r="S327" s="94">
        <f t="shared" ref="S327" si="1050">SUM(S328:S329)</f>
        <v>0</v>
      </c>
      <c r="T327" s="95">
        <f t="shared" ref="T327" si="1051">SUM(T328:T329)</f>
        <v>0</v>
      </c>
      <c r="U327" s="96">
        <f t="shared" ref="U327" si="1052">SUM(U328:U329)</f>
        <v>0</v>
      </c>
      <c r="V327" s="94">
        <f t="shared" ref="V327" si="1053">SUM(V328:V329)</f>
        <v>0</v>
      </c>
      <c r="W327" s="95">
        <f t="shared" ref="W327" si="1054">SUM(W328:W329)</f>
        <v>0</v>
      </c>
      <c r="X327" s="97">
        <f t="shared" ref="X327" si="1055">SUM(X328:X329)</f>
        <v>0</v>
      </c>
      <c r="Y327" s="116" t="str">
        <f t="shared" si="1038"/>
        <v/>
      </c>
    </row>
    <row r="328" spans="1:25" hidden="1">
      <c r="A328" s="48"/>
      <c r="B328" s="43"/>
      <c r="C328" s="49"/>
      <c r="D328" s="76"/>
      <c r="E328" s="50">
        <v>821200</v>
      </c>
      <c r="F328" s="51" t="s">
        <v>86</v>
      </c>
      <c r="G328" s="99">
        <v>0</v>
      </c>
      <c r="H328" s="100">
        <v>0</v>
      </c>
      <c r="I328" s="98">
        <f>SUM(G328:H328)</f>
        <v>0</v>
      </c>
      <c r="J328" s="99"/>
      <c r="K328" s="100"/>
      <c r="L328" s="98">
        <f>SUM(J328:K328)</f>
        <v>0</v>
      </c>
      <c r="M328" s="52"/>
      <c r="N328" s="53"/>
      <c r="O328" s="98">
        <f>SUM(M328:N328)</f>
        <v>0</v>
      </c>
      <c r="P328" s="52"/>
      <c r="Q328" s="53"/>
      <c r="R328" s="98">
        <f>SUM(P328:Q328)</f>
        <v>0</v>
      </c>
      <c r="S328" s="52"/>
      <c r="T328" s="53"/>
      <c r="U328" s="98">
        <f>SUM(S328:T328)</f>
        <v>0</v>
      </c>
      <c r="V328" s="99">
        <f t="shared" ref="V328:V329" si="1056">S328+P328+M328+J328</f>
        <v>0</v>
      </c>
      <c r="W328" s="100">
        <f t="shared" ref="W328:W329" si="1057">T328+Q328+N328+K328</f>
        <v>0</v>
      </c>
      <c r="X328" s="101">
        <f>SUM(V328:W328)</f>
        <v>0</v>
      </c>
      <c r="Y328" s="116" t="str">
        <f t="shared" si="1038"/>
        <v/>
      </c>
    </row>
    <row r="329" spans="1:25" ht="12.75" hidden="1" thickBot="1">
      <c r="A329" s="55"/>
      <c r="B329" s="56"/>
      <c r="C329" s="57"/>
      <c r="D329" s="81"/>
      <c r="E329" s="58">
        <v>821300</v>
      </c>
      <c r="F329" s="59" t="s">
        <v>87</v>
      </c>
      <c r="G329" s="103">
        <v>1000</v>
      </c>
      <c r="H329" s="104">
        <v>0</v>
      </c>
      <c r="I329" s="102">
        <f>SUM(G329:H329)</f>
        <v>1000</v>
      </c>
      <c r="J329" s="103"/>
      <c r="K329" s="104"/>
      <c r="L329" s="102">
        <f>SUM(J329:K329)</f>
        <v>0</v>
      </c>
      <c r="M329" s="60"/>
      <c r="N329" s="61"/>
      <c r="O329" s="102">
        <f>SUM(M329:N329)</f>
        <v>0</v>
      </c>
      <c r="P329" s="60"/>
      <c r="Q329" s="61"/>
      <c r="R329" s="102">
        <f>SUM(P329:Q329)</f>
        <v>0</v>
      </c>
      <c r="S329" s="60"/>
      <c r="T329" s="61"/>
      <c r="U329" s="102">
        <f>SUM(S329:T329)</f>
        <v>0</v>
      </c>
      <c r="V329" s="103">
        <f t="shared" si="1056"/>
        <v>0</v>
      </c>
      <c r="W329" s="104">
        <f t="shared" si="1057"/>
        <v>0</v>
      </c>
      <c r="X329" s="105">
        <f>SUM(V329:W329)</f>
        <v>0</v>
      </c>
      <c r="Y329" s="116" t="str">
        <f t="shared" si="1038"/>
        <v/>
      </c>
    </row>
    <row r="330" spans="1:25" ht="12.75" hidden="1" thickBot="1">
      <c r="A330" s="62"/>
      <c r="B330" s="63"/>
      <c r="C330" s="64"/>
      <c r="D330" s="78"/>
      <c r="E330" s="63"/>
      <c r="F330" s="66" t="s">
        <v>123</v>
      </c>
      <c r="G330" s="106">
        <f>G310+G314+G316+G327</f>
        <v>45230</v>
      </c>
      <c r="H330" s="107">
        <f t="shared" ref="H330:X330" si="1058">H310+H314+H316+H327</f>
        <v>0</v>
      </c>
      <c r="I330" s="108">
        <f t="shared" si="1058"/>
        <v>45230</v>
      </c>
      <c r="J330" s="106">
        <f t="shared" si="1058"/>
        <v>0</v>
      </c>
      <c r="K330" s="107">
        <f t="shared" si="1058"/>
        <v>0</v>
      </c>
      <c r="L330" s="108">
        <f t="shared" si="1058"/>
        <v>0</v>
      </c>
      <c r="M330" s="106">
        <f t="shared" si="1058"/>
        <v>0</v>
      </c>
      <c r="N330" s="107">
        <f t="shared" si="1058"/>
        <v>0</v>
      </c>
      <c r="O330" s="108">
        <f t="shared" si="1058"/>
        <v>0</v>
      </c>
      <c r="P330" s="106">
        <f t="shared" si="1058"/>
        <v>0</v>
      </c>
      <c r="Q330" s="107">
        <f t="shared" si="1058"/>
        <v>0</v>
      </c>
      <c r="R330" s="108">
        <f t="shared" si="1058"/>
        <v>0</v>
      </c>
      <c r="S330" s="106">
        <f t="shared" si="1058"/>
        <v>0</v>
      </c>
      <c r="T330" s="107">
        <f t="shared" si="1058"/>
        <v>0</v>
      </c>
      <c r="U330" s="108">
        <f t="shared" si="1058"/>
        <v>0</v>
      </c>
      <c r="V330" s="106">
        <f t="shared" si="1058"/>
        <v>0</v>
      </c>
      <c r="W330" s="107">
        <f t="shared" si="1058"/>
        <v>0</v>
      </c>
      <c r="X330" s="109">
        <f t="shared" si="1058"/>
        <v>0</v>
      </c>
      <c r="Y330" s="116" t="str">
        <f t="shared" si="1038"/>
        <v/>
      </c>
    </row>
    <row r="331" spans="1:25" hidden="1">
      <c r="D331" s="67"/>
      <c r="G331" s="179"/>
      <c r="H331" s="179"/>
      <c r="I331" s="179"/>
      <c r="J331" s="179"/>
      <c r="K331" s="179"/>
      <c r="L331" s="179"/>
      <c r="Y331" s="116" t="str">
        <f t="shared" si="1038"/>
        <v/>
      </c>
    </row>
    <row r="332" spans="1:25" hidden="1">
      <c r="A332" s="68" t="s">
        <v>117</v>
      </c>
      <c r="B332" s="69" t="s">
        <v>124</v>
      </c>
      <c r="C332" s="70" t="s">
        <v>68</v>
      </c>
      <c r="D332" s="76"/>
      <c r="E332" s="43"/>
      <c r="F332" s="45" t="s">
        <v>28</v>
      </c>
      <c r="G332" s="180"/>
      <c r="H332" s="181"/>
      <c r="I332" s="182"/>
      <c r="J332" s="180"/>
      <c r="K332" s="181"/>
      <c r="L332" s="182"/>
      <c r="M332" s="48"/>
      <c r="N332" s="43"/>
      <c r="O332" s="49"/>
      <c r="P332" s="48"/>
      <c r="Q332" s="43"/>
      <c r="R332" s="49"/>
      <c r="S332" s="48"/>
      <c r="T332" s="43"/>
      <c r="U332" s="49"/>
      <c r="V332" s="48"/>
      <c r="W332" s="43"/>
      <c r="X332" s="74"/>
      <c r="Y332" s="116" t="str">
        <f t="shared" si="1038"/>
        <v/>
      </c>
    </row>
    <row r="333" spans="1:25" hidden="1">
      <c r="A333" s="40"/>
      <c r="B333" s="41"/>
      <c r="C333" s="42"/>
      <c r="D333" s="76"/>
      <c r="E333" s="44">
        <v>611000</v>
      </c>
      <c r="F333" s="45" t="s">
        <v>69</v>
      </c>
      <c r="G333" s="94">
        <f>SUM(G334:G336)</f>
        <v>70480</v>
      </c>
      <c r="H333" s="95">
        <f t="shared" ref="H333" si="1059">SUM(H334:H336)</f>
        <v>0</v>
      </c>
      <c r="I333" s="96">
        <f t="shared" ref="I333" si="1060">SUM(I334:I336)</f>
        <v>70480</v>
      </c>
      <c r="J333" s="94">
        <f t="shared" ref="J333" si="1061">SUM(J334:J336)</f>
        <v>0</v>
      </c>
      <c r="K333" s="95">
        <f t="shared" ref="K333" si="1062">SUM(K334:K336)</f>
        <v>0</v>
      </c>
      <c r="L333" s="96">
        <f t="shared" ref="L333" si="1063">SUM(L334:L336)</f>
        <v>0</v>
      </c>
      <c r="M333" s="94">
        <f t="shared" ref="M333" si="1064">SUM(M334:M336)</f>
        <v>0</v>
      </c>
      <c r="N333" s="95">
        <f t="shared" ref="N333" si="1065">SUM(N334:N336)</f>
        <v>0</v>
      </c>
      <c r="O333" s="96">
        <f t="shared" ref="O333" si="1066">SUM(O334:O336)</f>
        <v>0</v>
      </c>
      <c r="P333" s="94">
        <f t="shared" ref="P333" si="1067">SUM(P334:P336)</f>
        <v>0</v>
      </c>
      <c r="Q333" s="95">
        <f t="shared" ref="Q333" si="1068">SUM(Q334:Q336)</f>
        <v>0</v>
      </c>
      <c r="R333" s="96">
        <f t="shared" ref="R333" si="1069">SUM(R334:R336)</f>
        <v>0</v>
      </c>
      <c r="S333" s="94">
        <f t="shared" ref="S333" si="1070">SUM(S334:S336)</f>
        <v>0</v>
      </c>
      <c r="T333" s="95">
        <f t="shared" ref="T333" si="1071">SUM(T334:T336)</f>
        <v>0</v>
      </c>
      <c r="U333" s="96">
        <f t="shared" ref="U333" si="1072">SUM(U334:U336)</f>
        <v>0</v>
      </c>
      <c r="V333" s="94">
        <f t="shared" ref="V333" si="1073">SUM(V334:V336)</f>
        <v>0</v>
      </c>
      <c r="W333" s="95">
        <f t="shared" ref="W333" si="1074">SUM(W334:W336)</f>
        <v>0</v>
      </c>
      <c r="X333" s="97">
        <f t="shared" ref="X333" si="1075">SUM(X334:X336)</f>
        <v>0</v>
      </c>
      <c r="Y333" s="116" t="str">
        <f t="shared" si="1038"/>
        <v/>
      </c>
    </row>
    <row r="334" spans="1:25" hidden="1">
      <c r="A334" s="48"/>
      <c r="B334" s="43"/>
      <c r="C334" s="49"/>
      <c r="D334" s="76"/>
      <c r="E334" s="50">
        <v>611100</v>
      </c>
      <c r="F334" s="51" t="s">
        <v>70</v>
      </c>
      <c r="G334" s="99">
        <v>61620</v>
      </c>
      <c r="H334" s="100">
        <v>0</v>
      </c>
      <c r="I334" s="98">
        <f>SUM(G334:H334)</f>
        <v>61620</v>
      </c>
      <c r="J334" s="99"/>
      <c r="K334" s="100"/>
      <c r="L334" s="98">
        <f>SUM(J334:K334)</f>
        <v>0</v>
      </c>
      <c r="M334" s="52"/>
      <c r="N334" s="53"/>
      <c r="O334" s="98">
        <f>SUM(M334:N334)</f>
        <v>0</v>
      </c>
      <c r="P334" s="52"/>
      <c r="Q334" s="53"/>
      <c r="R334" s="98">
        <f>SUM(P334:Q334)</f>
        <v>0</v>
      </c>
      <c r="S334" s="52"/>
      <c r="T334" s="53"/>
      <c r="U334" s="98">
        <f>SUM(S334:T334)</f>
        <v>0</v>
      </c>
      <c r="V334" s="99">
        <f t="shared" ref="V334:V336" si="1076">S334+P334+M334+J334</f>
        <v>0</v>
      </c>
      <c r="W334" s="100">
        <f t="shared" ref="W334:W336" si="1077">T334+Q334+N334+K334</f>
        <v>0</v>
      </c>
      <c r="X334" s="101">
        <f>SUM(V334:W334)</f>
        <v>0</v>
      </c>
      <c r="Y334" s="116" t="str">
        <f t="shared" si="1038"/>
        <v/>
      </c>
    </row>
    <row r="335" spans="1:25" hidden="1">
      <c r="A335" s="48"/>
      <c r="B335" s="43"/>
      <c r="C335" s="49"/>
      <c r="D335" s="76"/>
      <c r="E335" s="50">
        <v>611200</v>
      </c>
      <c r="F335" s="51" t="s">
        <v>71</v>
      </c>
      <c r="G335" s="99">
        <v>8860</v>
      </c>
      <c r="H335" s="100">
        <v>0</v>
      </c>
      <c r="I335" s="98">
        <f t="shared" ref="I335:I336" si="1078">SUM(G335:H335)</f>
        <v>8860</v>
      </c>
      <c r="J335" s="99"/>
      <c r="K335" s="100"/>
      <c r="L335" s="98">
        <f t="shared" ref="L335:L336" si="1079">SUM(J335:K335)</f>
        <v>0</v>
      </c>
      <c r="M335" s="52"/>
      <c r="N335" s="53"/>
      <c r="O335" s="98">
        <f t="shared" ref="O335:O336" si="1080">SUM(M335:N335)</f>
        <v>0</v>
      </c>
      <c r="P335" s="52"/>
      <c r="Q335" s="53"/>
      <c r="R335" s="98">
        <f t="shared" ref="R335:R336" si="1081">SUM(P335:Q335)</f>
        <v>0</v>
      </c>
      <c r="S335" s="52"/>
      <c r="T335" s="53"/>
      <c r="U335" s="98">
        <f t="shared" ref="U335:U336" si="1082">SUM(S335:T335)</f>
        <v>0</v>
      </c>
      <c r="V335" s="99">
        <f t="shared" si="1076"/>
        <v>0</v>
      </c>
      <c r="W335" s="100">
        <f t="shared" si="1077"/>
        <v>0</v>
      </c>
      <c r="X335" s="101">
        <f t="shared" ref="X335:X336" si="1083">SUM(V335:W335)</f>
        <v>0</v>
      </c>
      <c r="Y335" s="116" t="str">
        <f t="shared" si="1038"/>
        <v/>
      </c>
    </row>
    <row r="336" spans="1:25" hidden="1">
      <c r="A336" s="48"/>
      <c r="B336" s="43"/>
      <c r="C336" s="49"/>
      <c r="D336" s="76"/>
      <c r="E336" s="50">
        <v>611200</v>
      </c>
      <c r="F336" s="51" t="s">
        <v>72</v>
      </c>
      <c r="G336" s="99">
        <v>0</v>
      </c>
      <c r="H336" s="100">
        <v>0</v>
      </c>
      <c r="I336" s="98">
        <f t="shared" si="1078"/>
        <v>0</v>
      </c>
      <c r="J336" s="99"/>
      <c r="K336" s="100"/>
      <c r="L336" s="98">
        <f t="shared" si="1079"/>
        <v>0</v>
      </c>
      <c r="M336" s="52"/>
      <c r="N336" s="53"/>
      <c r="O336" s="98">
        <f t="shared" si="1080"/>
        <v>0</v>
      </c>
      <c r="P336" s="52"/>
      <c r="Q336" s="53"/>
      <c r="R336" s="98">
        <f t="shared" si="1081"/>
        <v>0</v>
      </c>
      <c r="S336" s="52"/>
      <c r="T336" s="53"/>
      <c r="U336" s="98">
        <f t="shared" si="1082"/>
        <v>0</v>
      </c>
      <c r="V336" s="99">
        <f t="shared" si="1076"/>
        <v>0</v>
      </c>
      <c r="W336" s="100">
        <f t="shared" si="1077"/>
        <v>0</v>
      </c>
      <c r="X336" s="101">
        <f t="shared" si="1083"/>
        <v>0</v>
      </c>
      <c r="Y336" s="116" t="str">
        <f t="shared" si="1038"/>
        <v/>
      </c>
    </row>
    <row r="337" spans="1:25" hidden="1">
      <c r="A337" s="40"/>
      <c r="B337" s="41"/>
      <c r="C337" s="42"/>
      <c r="D337" s="76"/>
      <c r="E337" s="44">
        <v>612000</v>
      </c>
      <c r="F337" s="45" t="s">
        <v>73</v>
      </c>
      <c r="G337" s="94">
        <f>G338</f>
        <v>6730</v>
      </c>
      <c r="H337" s="95">
        <f t="shared" ref="H337" si="1084">H338</f>
        <v>0</v>
      </c>
      <c r="I337" s="96">
        <f t="shared" ref="I337" si="1085">I338</f>
        <v>6730</v>
      </c>
      <c r="J337" s="94">
        <f t="shared" ref="J337" si="1086">J338</f>
        <v>0</v>
      </c>
      <c r="K337" s="95">
        <f t="shared" ref="K337" si="1087">K338</f>
        <v>0</v>
      </c>
      <c r="L337" s="96">
        <f t="shared" ref="L337" si="1088">L338</f>
        <v>0</v>
      </c>
      <c r="M337" s="94">
        <f t="shared" ref="M337" si="1089">M338</f>
        <v>0</v>
      </c>
      <c r="N337" s="95">
        <f t="shared" ref="N337" si="1090">N338</f>
        <v>0</v>
      </c>
      <c r="O337" s="96">
        <f t="shared" ref="O337" si="1091">O338</f>
        <v>0</v>
      </c>
      <c r="P337" s="94">
        <f t="shared" ref="P337" si="1092">P338</f>
        <v>0</v>
      </c>
      <c r="Q337" s="95">
        <f t="shared" ref="Q337" si="1093">Q338</f>
        <v>0</v>
      </c>
      <c r="R337" s="96">
        <f t="shared" ref="R337" si="1094">R338</f>
        <v>0</v>
      </c>
      <c r="S337" s="94">
        <f t="shared" ref="S337" si="1095">S338</f>
        <v>0</v>
      </c>
      <c r="T337" s="95">
        <f t="shared" ref="T337" si="1096">T338</f>
        <v>0</v>
      </c>
      <c r="U337" s="96">
        <f t="shared" ref="U337" si="1097">U338</f>
        <v>0</v>
      </c>
      <c r="V337" s="94">
        <f t="shared" ref="V337" si="1098">V338</f>
        <v>0</v>
      </c>
      <c r="W337" s="95">
        <f t="shared" ref="W337" si="1099">W338</f>
        <v>0</v>
      </c>
      <c r="X337" s="97">
        <f t="shared" ref="X337" si="1100">X338</f>
        <v>0</v>
      </c>
      <c r="Y337" s="116" t="str">
        <f t="shared" si="1038"/>
        <v/>
      </c>
    </row>
    <row r="338" spans="1:25" hidden="1">
      <c r="A338" s="48"/>
      <c r="B338" s="43"/>
      <c r="C338" s="49"/>
      <c r="D338" s="76"/>
      <c r="E338" s="50">
        <v>612100</v>
      </c>
      <c r="F338" s="51" t="s">
        <v>73</v>
      </c>
      <c r="G338" s="99">
        <v>6730</v>
      </c>
      <c r="H338" s="100">
        <v>0</v>
      </c>
      <c r="I338" s="98">
        <f>SUM(G338:H338)</f>
        <v>6730</v>
      </c>
      <c r="J338" s="99"/>
      <c r="K338" s="100"/>
      <c r="L338" s="98">
        <f>SUM(J338:K338)</f>
        <v>0</v>
      </c>
      <c r="M338" s="52"/>
      <c r="N338" s="53"/>
      <c r="O338" s="98">
        <f>SUM(M338:N338)</f>
        <v>0</v>
      </c>
      <c r="P338" s="52"/>
      <c r="Q338" s="53"/>
      <c r="R338" s="98">
        <f>SUM(P338:Q338)</f>
        <v>0</v>
      </c>
      <c r="S338" s="52"/>
      <c r="T338" s="53"/>
      <c r="U338" s="98">
        <f>SUM(S338:T338)</f>
        <v>0</v>
      </c>
      <c r="V338" s="99">
        <f>S338+P338+M338+J338</f>
        <v>0</v>
      </c>
      <c r="W338" s="100">
        <f>T338+Q338+N338+K338</f>
        <v>0</v>
      </c>
      <c r="X338" s="101">
        <f>SUM(V338:W338)</f>
        <v>0</v>
      </c>
      <c r="Y338" s="116" t="str">
        <f t="shared" si="1038"/>
        <v/>
      </c>
    </row>
    <row r="339" spans="1:25" hidden="1">
      <c r="A339" s="40"/>
      <c r="B339" s="41"/>
      <c r="C339" s="42"/>
      <c r="D339" s="76"/>
      <c r="E339" s="44">
        <v>613000</v>
      </c>
      <c r="F339" s="45" t="s">
        <v>74</v>
      </c>
      <c r="G339" s="94">
        <f>SUM(G340:G349)</f>
        <v>5600</v>
      </c>
      <c r="H339" s="95">
        <f t="shared" ref="H339" si="1101">SUM(H340:H349)</f>
        <v>0</v>
      </c>
      <c r="I339" s="96">
        <f t="shared" ref="I339" si="1102">SUM(I340:I349)</f>
        <v>5600</v>
      </c>
      <c r="J339" s="94">
        <f t="shared" ref="J339" si="1103">SUM(J340:J349)</f>
        <v>0</v>
      </c>
      <c r="K339" s="95">
        <f t="shared" ref="K339" si="1104">SUM(K340:K349)</f>
        <v>0</v>
      </c>
      <c r="L339" s="96">
        <f t="shared" ref="L339" si="1105">SUM(L340:L349)</f>
        <v>0</v>
      </c>
      <c r="M339" s="94">
        <f t="shared" ref="M339" si="1106">SUM(M340:M349)</f>
        <v>0</v>
      </c>
      <c r="N339" s="95">
        <f t="shared" ref="N339" si="1107">SUM(N340:N349)</f>
        <v>0</v>
      </c>
      <c r="O339" s="96">
        <f t="shared" ref="O339" si="1108">SUM(O340:O349)</f>
        <v>0</v>
      </c>
      <c r="P339" s="94">
        <f t="shared" ref="P339" si="1109">SUM(P340:P349)</f>
        <v>0</v>
      </c>
      <c r="Q339" s="95">
        <f t="shared" ref="Q339" si="1110">SUM(Q340:Q349)</f>
        <v>0</v>
      </c>
      <c r="R339" s="96">
        <f t="shared" ref="R339" si="1111">SUM(R340:R349)</f>
        <v>0</v>
      </c>
      <c r="S339" s="94">
        <f t="shared" ref="S339" si="1112">SUM(S340:S349)</f>
        <v>0</v>
      </c>
      <c r="T339" s="95">
        <f t="shared" ref="T339" si="1113">SUM(T340:T349)</f>
        <v>0</v>
      </c>
      <c r="U339" s="96">
        <f t="shared" ref="U339" si="1114">SUM(U340:U349)</f>
        <v>0</v>
      </c>
      <c r="V339" s="94">
        <f t="shared" ref="V339" si="1115">SUM(V340:V349)</f>
        <v>0</v>
      </c>
      <c r="W339" s="95">
        <f t="shared" ref="W339" si="1116">SUM(W340:W349)</f>
        <v>0</v>
      </c>
      <c r="X339" s="97">
        <f t="shared" ref="X339" si="1117">SUM(X340:X349)</f>
        <v>0</v>
      </c>
      <c r="Y339" s="116" t="str">
        <f t="shared" si="1038"/>
        <v/>
      </c>
    </row>
    <row r="340" spans="1:25" hidden="1">
      <c r="A340" s="48"/>
      <c r="B340" s="43"/>
      <c r="C340" s="49"/>
      <c r="D340" s="76"/>
      <c r="E340" s="50">
        <v>613100</v>
      </c>
      <c r="F340" s="54" t="s">
        <v>75</v>
      </c>
      <c r="G340" s="99">
        <v>1900</v>
      </c>
      <c r="H340" s="100">
        <v>0</v>
      </c>
      <c r="I340" s="98">
        <f t="shared" ref="I340:I349" si="1118">SUM(G340:H340)</f>
        <v>1900</v>
      </c>
      <c r="J340" s="99"/>
      <c r="K340" s="100"/>
      <c r="L340" s="98">
        <f t="shared" ref="L340:L349" si="1119">SUM(J340:K340)</f>
        <v>0</v>
      </c>
      <c r="M340" s="52"/>
      <c r="N340" s="53"/>
      <c r="O340" s="98">
        <f t="shared" ref="O340:O349" si="1120">SUM(M340:N340)</f>
        <v>0</v>
      </c>
      <c r="P340" s="52"/>
      <c r="Q340" s="53"/>
      <c r="R340" s="98">
        <f t="shared" ref="R340:R349" si="1121">SUM(P340:Q340)</f>
        <v>0</v>
      </c>
      <c r="S340" s="52"/>
      <c r="T340" s="53"/>
      <c r="U340" s="98">
        <f t="shared" ref="U340:U349" si="1122">SUM(S340:T340)</f>
        <v>0</v>
      </c>
      <c r="V340" s="99">
        <f t="shared" ref="V340:V349" si="1123">S340+P340+M340+J340</f>
        <v>0</v>
      </c>
      <c r="W340" s="100">
        <f t="shared" ref="W340:W349" si="1124">T340+Q340+N340+K340</f>
        <v>0</v>
      </c>
      <c r="X340" s="101">
        <f t="shared" ref="X340:X349" si="1125">SUM(V340:W340)</f>
        <v>0</v>
      </c>
      <c r="Y340" s="116" t="str">
        <f t="shared" si="1038"/>
        <v/>
      </c>
    </row>
    <row r="341" spans="1:25" hidden="1">
      <c r="A341" s="48"/>
      <c r="B341" s="43"/>
      <c r="C341" s="49"/>
      <c r="D341" s="76"/>
      <c r="E341" s="50">
        <v>613200</v>
      </c>
      <c r="F341" s="54" t="s">
        <v>76</v>
      </c>
      <c r="G341" s="99">
        <v>0</v>
      </c>
      <c r="H341" s="100">
        <v>0</v>
      </c>
      <c r="I341" s="98">
        <f t="shared" si="1118"/>
        <v>0</v>
      </c>
      <c r="J341" s="99"/>
      <c r="K341" s="100"/>
      <c r="L341" s="98">
        <f t="shared" si="1119"/>
        <v>0</v>
      </c>
      <c r="M341" s="52"/>
      <c r="N341" s="53"/>
      <c r="O341" s="98">
        <f t="shared" si="1120"/>
        <v>0</v>
      </c>
      <c r="P341" s="52"/>
      <c r="Q341" s="53"/>
      <c r="R341" s="98">
        <f t="shared" si="1121"/>
        <v>0</v>
      </c>
      <c r="S341" s="52"/>
      <c r="T341" s="53"/>
      <c r="U341" s="98">
        <f t="shared" si="1122"/>
        <v>0</v>
      </c>
      <c r="V341" s="99">
        <f t="shared" si="1123"/>
        <v>0</v>
      </c>
      <c r="W341" s="100">
        <f t="shared" si="1124"/>
        <v>0</v>
      </c>
      <c r="X341" s="101">
        <f t="shared" si="1125"/>
        <v>0</v>
      </c>
      <c r="Y341" s="116" t="str">
        <f t="shared" si="1038"/>
        <v/>
      </c>
    </row>
    <row r="342" spans="1:25" hidden="1">
      <c r="A342" s="48"/>
      <c r="B342" s="43"/>
      <c r="C342" s="49"/>
      <c r="D342" s="76"/>
      <c r="E342" s="50">
        <v>613300</v>
      </c>
      <c r="F342" s="54" t="s">
        <v>77</v>
      </c>
      <c r="G342" s="99">
        <v>1500</v>
      </c>
      <c r="H342" s="100">
        <v>0</v>
      </c>
      <c r="I342" s="98">
        <f t="shared" si="1118"/>
        <v>1500</v>
      </c>
      <c r="J342" s="99"/>
      <c r="K342" s="100"/>
      <c r="L342" s="98">
        <f t="shared" si="1119"/>
        <v>0</v>
      </c>
      <c r="M342" s="52"/>
      <c r="N342" s="53"/>
      <c r="O342" s="98">
        <f t="shared" si="1120"/>
        <v>0</v>
      </c>
      <c r="P342" s="52"/>
      <c r="Q342" s="53"/>
      <c r="R342" s="98">
        <f t="shared" si="1121"/>
        <v>0</v>
      </c>
      <c r="S342" s="52"/>
      <c r="T342" s="53"/>
      <c r="U342" s="98">
        <f t="shared" si="1122"/>
        <v>0</v>
      </c>
      <c r="V342" s="99">
        <f t="shared" si="1123"/>
        <v>0</v>
      </c>
      <c r="W342" s="100">
        <f t="shared" si="1124"/>
        <v>0</v>
      </c>
      <c r="X342" s="101">
        <f t="shared" si="1125"/>
        <v>0</v>
      </c>
      <c r="Y342" s="116" t="str">
        <f t="shared" si="1038"/>
        <v/>
      </c>
    </row>
    <row r="343" spans="1:25" hidden="1">
      <c r="A343" s="48"/>
      <c r="B343" s="43"/>
      <c r="C343" s="49"/>
      <c r="D343" s="76"/>
      <c r="E343" s="50">
        <v>613400</v>
      </c>
      <c r="F343" s="54" t="s">
        <v>78</v>
      </c>
      <c r="G343" s="99">
        <v>1000</v>
      </c>
      <c r="H343" s="100">
        <v>0</v>
      </c>
      <c r="I343" s="98">
        <f t="shared" si="1118"/>
        <v>1000</v>
      </c>
      <c r="J343" s="99"/>
      <c r="K343" s="100"/>
      <c r="L343" s="98">
        <f t="shared" si="1119"/>
        <v>0</v>
      </c>
      <c r="M343" s="52"/>
      <c r="N343" s="53"/>
      <c r="O343" s="98">
        <f t="shared" si="1120"/>
        <v>0</v>
      </c>
      <c r="P343" s="52"/>
      <c r="Q343" s="53"/>
      <c r="R343" s="98">
        <f t="shared" si="1121"/>
        <v>0</v>
      </c>
      <c r="S343" s="52"/>
      <c r="T343" s="53"/>
      <c r="U343" s="98">
        <f t="shared" si="1122"/>
        <v>0</v>
      </c>
      <c r="V343" s="99">
        <f t="shared" si="1123"/>
        <v>0</v>
      </c>
      <c r="W343" s="100">
        <f t="shared" si="1124"/>
        <v>0</v>
      </c>
      <c r="X343" s="101">
        <f t="shared" si="1125"/>
        <v>0</v>
      </c>
      <c r="Y343" s="116" t="str">
        <f t="shared" si="1038"/>
        <v/>
      </c>
    </row>
    <row r="344" spans="1:25" hidden="1">
      <c r="A344" s="48"/>
      <c r="B344" s="43"/>
      <c r="C344" s="49"/>
      <c r="D344" s="76"/>
      <c r="E344" s="50">
        <v>613500</v>
      </c>
      <c r="F344" s="54" t="s">
        <v>79</v>
      </c>
      <c r="G344" s="99">
        <v>0</v>
      </c>
      <c r="H344" s="100">
        <v>0</v>
      </c>
      <c r="I344" s="98">
        <f t="shared" si="1118"/>
        <v>0</v>
      </c>
      <c r="J344" s="99"/>
      <c r="K344" s="100"/>
      <c r="L344" s="98">
        <f t="shared" si="1119"/>
        <v>0</v>
      </c>
      <c r="M344" s="52"/>
      <c r="N344" s="53"/>
      <c r="O344" s="98">
        <f t="shared" si="1120"/>
        <v>0</v>
      </c>
      <c r="P344" s="52"/>
      <c r="Q344" s="53"/>
      <c r="R344" s="98">
        <f t="shared" si="1121"/>
        <v>0</v>
      </c>
      <c r="S344" s="52"/>
      <c r="T344" s="53"/>
      <c r="U344" s="98">
        <f t="shared" si="1122"/>
        <v>0</v>
      </c>
      <c r="V344" s="99">
        <f t="shared" si="1123"/>
        <v>0</v>
      </c>
      <c r="W344" s="100">
        <f t="shared" si="1124"/>
        <v>0</v>
      </c>
      <c r="X344" s="101">
        <f t="shared" si="1125"/>
        <v>0</v>
      </c>
      <c r="Y344" s="116" t="str">
        <f t="shared" si="1038"/>
        <v/>
      </c>
    </row>
    <row r="345" spans="1:25" hidden="1">
      <c r="A345" s="48"/>
      <c r="B345" s="43"/>
      <c r="C345" s="49"/>
      <c r="D345" s="76"/>
      <c r="E345" s="50">
        <v>613600</v>
      </c>
      <c r="F345" s="54" t="s">
        <v>82</v>
      </c>
      <c r="G345" s="99">
        <v>0</v>
      </c>
      <c r="H345" s="100">
        <v>0</v>
      </c>
      <c r="I345" s="98">
        <f t="shared" si="1118"/>
        <v>0</v>
      </c>
      <c r="J345" s="99"/>
      <c r="K345" s="100"/>
      <c r="L345" s="98">
        <f t="shared" si="1119"/>
        <v>0</v>
      </c>
      <c r="M345" s="52"/>
      <c r="N345" s="53"/>
      <c r="O345" s="98">
        <f t="shared" si="1120"/>
        <v>0</v>
      </c>
      <c r="P345" s="52"/>
      <c r="Q345" s="53"/>
      <c r="R345" s="98">
        <f t="shared" si="1121"/>
        <v>0</v>
      </c>
      <c r="S345" s="52"/>
      <c r="T345" s="53"/>
      <c r="U345" s="98">
        <f t="shared" si="1122"/>
        <v>0</v>
      </c>
      <c r="V345" s="99">
        <f t="shared" si="1123"/>
        <v>0</v>
      </c>
      <c r="W345" s="100">
        <f t="shared" si="1124"/>
        <v>0</v>
      </c>
      <c r="X345" s="101">
        <f t="shared" si="1125"/>
        <v>0</v>
      </c>
      <c r="Y345" s="116" t="str">
        <f t="shared" si="1038"/>
        <v/>
      </c>
    </row>
    <row r="346" spans="1:25" hidden="1">
      <c r="A346" s="48"/>
      <c r="B346" s="43"/>
      <c r="C346" s="49"/>
      <c r="D346" s="76"/>
      <c r="E346" s="50">
        <v>613700</v>
      </c>
      <c r="F346" s="54" t="s">
        <v>80</v>
      </c>
      <c r="G346" s="99">
        <v>200</v>
      </c>
      <c r="H346" s="100">
        <v>0</v>
      </c>
      <c r="I346" s="98">
        <f t="shared" si="1118"/>
        <v>200</v>
      </c>
      <c r="J346" s="99"/>
      <c r="K346" s="100"/>
      <c r="L346" s="98">
        <f t="shared" si="1119"/>
        <v>0</v>
      </c>
      <c r="M346" s="52"/>
      <c r="N346" s="53"/>
      <c r="O346" s="98">
        <f t="shared" si="1120"/>
        <v>0</v>
      </c>
      <c r="P346" s="52"/>
      <c r="Q346" s="53"/>
      <c r="R346" s="98">
        <f t="shared" si="1121"/>
        <v>0</v>
      </c>
      <c r="S346" s="52"/>
      <c r="T346" s="53"/>
      <c r="U346" s="98">
        <f t="shared" si="1122"/>
        <v>0</v>
      </c>
      <c r="V346" s="99">
        <f t="shared" si="1123"/>
        <v>0</v>
      </c>
      <c r="W346" s="100">
        <f t="shared" si="1124"/>
        <v>0</v>
      </c>
      <c r="X346" s="101">
        <f t="shared" si="1125"/>
        <v>0</v>
      </c>
      <c r="Y346" s="116" t="str">
        <f t="shared" si="1038"/>
        <v/>
      </c>
    </row>
    <row r="347" spans="1:25" hidden="1">
      <c r="A347" s="48"/>
      <c r="B347" s="43"/>
      <c r="C347" s="49"/>
      <c r="D347" s="76"/>
      <c r="E347" s="50">
        <v>613800</v>
      </c>
      <c r="F347" s="54" t="s">
        <v>83</v>
      </c>
      <c r="G347" s="99">
        <v>0</v>
      </c>
      <c r="H347" s="100">
        <v>0</v>
      </c>
      <c r="I347" s="98">
        <f t="shared" si="1118"/>
        <v>0</v>
      </c>
      <c r="J347" s="99"/>
      <c r="K347" s="100"/>
      <c r="L347" s="98">
        <f t="shared" si="1119"/>
        <v>0</v>
      </c>
      <c r="M347" s="52"/>
      <c r="N347" s="53"/>
      <c r="O347" s="98">
        <f t="shared" si="1120"/>
        <v>0</v>
      </c>
      <c r="P347" s="52"/>
      <c r="Q347" s="53"/>
      <c r="R347" s="98">
        <f t="shared" si="1121"/>
        <v>0</v>
      </c>
      <c r="S347" s="52"/>
      <c r="T347" s="53"/>
      <c r="U347" s="98">
        <f t="shared" si="1122"/>
        <v>0</v>
      </c>
      <c r="V347" s="99">
        <f t="shared" si="1123"/>
        <v>0</v>
      </c>
      <c r="W347" s="100">
        <f t="shared" si="1124"/>
        <v>0</v>
      </c>
      <c r="X347" s="101">
        <f t="shared" si="1125"/>
        <v>0</v>
      </c>
      <c r="Y347" s="116" t="str">
        <f t="shared" si="1038"/>
        <v/>
      </c>
    </row>
    <row r="348" spans="1:25" hidden="1">
      <c r="A348" s="48"/>
      <c r="B348" s="43"/>
      <c r="C348" s="49"/>
      <c r="D348" s="76"/>
      <c r="E348" s="50">
        <v>613900</v>
      </c>
      <c r="F348" s="54" t="s">
        <v>81</v>
      </c>
      <c r="G348" s="99">
        <v>1000</v>
      </c>
      <c r="H348" s="100">
        <v>0</v>
      </c>
      <c r="I348" s="98">
        <f t="shared" si="1118"/>
        <v>1000</v>
      </c>
      <c r="J348" s="99"/>
      <c r="K348" s="100"/>
      <c r="L348" s="98">
        <f t="shared" si="1119"/>
        <v>0</v>
      </c>
      <c r="M348" s="52"/>
      <c r="N348" s="53"/>
      <c r="O348" s="98">
        <f t="shared" si="1120"/>
        <v>0</v>
      </c>
      <c r="P348" s="52"/>
      <c r="Q348" s="53"/>
      <c r="R348" s="98">
        <f t="shared" si="1121"/>
        <v>0</v>
      </c>
      <c r="S348" s="52"/>
      <c r="T348" s="53"/>
      <c r="U348" s="98">
        <f t="shared" si="1122"/>
        <v>0</v>
      </c>
      <c r="V348" s="99">
        <f t="shared" si="1123"/>
        <v>0</v>
      </c>
      <c r="W348" s="100">
        <f t="shared" si="1124"/>
        <v>0</v>
      </c>
      <c r="X348" s="101">
        <f t="shared" si="1125"/>
        <v>0</v>
      </c>
      <c r="Y348" s="116" t="str">
        <f t="shared" si="1038"/>
        <v/>
      </c>
    </row>
    <row r="349" spans="1:25" hidden="1">
      <c r="A349" s="48"/>
      <c r="B349" s="43"/>
      <c r="C349" s="49"/>
      <c r="D349" s="76"/>
      <c r="E349" s="50">
        <v>613900</v>
      </c>
      <c r="F349" s="54" t="s">
        <v>84</v>
      </c>
      <c r="G349" s="99">
        <v>0</v>
      </c>
      <c r="H349" s="100">
        <v>0</v>
      </c>
      <c r="I349" s="98">
        <f t="shared" si="1118"/>
        <v>0</v>
      </c>
      <c r="J349" s="99"/>
      <c r="K349" s="100"/>
      <c r="L349" s="98">
        <f t="shared" si="1119"/>
        <v>0</v>
      </c>
      <c r="M349" s="52"/>
      <c r="N349" s="53"/>
      <c r="O349" s="98">
        <f t="shared" si="1120"/>
        <v>0</v>
      </c>
      <c r="P349" s="52"/>
      <c r="Q349" s="53"/>
      <c r="R349" s="98">
        <f t="shared" si="1121"/>
        <v>0</v>
      </c>
      <c r="S349" s="52"/>
      <c r="T349" s="53"/>
      <c r="U349" s="98">
        <f t="shared" si="1122"/>
        <v>0</v>
      </c>
      <c r="V349" s="99">
        <f t="shared" si="1123"/>
        <v>0</v>
      </c>
      <c r="W349" s="100">
        <f t="shared" si="1124"/>
        <v>0</v>
      </c>
      <c r="X349" s="101">
        <f t="shared" si="1125"/>
        <v>0</v>
      </c>
      <c r="Y349" s="116" t="str">
        <f t="shared" si="1038"/>
        <v/>
      </c>
    </row>
    <row r="350" spans="1:25" hidden="1">
      <c r="A350" s="40"/>
      <c r="B350" s="41"/>
      <c r="C350" s="42"/>
      <c r="D350" s="76"/>
      <c r="E350" s="44">
        <v>821000</v>
      </c>
      <c r="F350" s="45" t="s">
        <v>85</v>
      </c>
      <c r="G350" s="94">
        <f>SUM(G351:G352)</f>
        <v>1000</v>
      </c>
      <c r="H350" s="95">
        <f t="shared" ref="H350" si="1126">SUM(H351:H352)</f>
        <v>0</v>
      </c>
      <c r="I350" s="96">
        <f t="shared" ref="I350" si="1127">SUM(I351:I352)</f>
        <v>1000</v>
      </c>
      <c r="J350" s="94">
        <f t="shared" ref="J350" si="1128">SUM(J351:J352)</f>
        <v>0</v>
      </c>
      <c r="K350" s="95">
        <f t="shared" ref="K350" si="1129">SUM(K351:K352)</f>
        <v>0</v>
      </c>
      <c r="L350" s="96">
        <f t="shared" ref="L350" si="1130">SUM(L351:L352)</f>
        <v>0</v>
      </c>
      <c r="M350" s="94">
        <f t="shared" ref="M350" si="1131">SUM(M351:M352)</f>
        <v>0</v>
      </c>
      <c r="N350" s="95">
        <f t="shared" ref="N350" si="1132">SUM(N351:N352)</f>
        <v>0</v>
      </c>
      <c r="O350" s="96">
        <f t="shared" ref="O350" si="1133">SUM(O351:O352)</f>
        <v>0</v>
      </c>
      <c r="P350" s="94">
        <f t="shared" ref="P350" si="1134">SUM(P351:P352)</f>
        <v>0</v>
      </c>
      <c r="Q350" s="95">
        <f t="shared" ref="Q350" si="1135">SUM(Q351:Q352)</f>
        <v>0</v>
      </c>
      <c r="R350" s="96">
        <f t="shared" ref="R350" si="1136">SUM(R351:R352)</f>
        <v>0</v>
      </c>
      <c r="S350" s="94">
        <f t="shared" ref="S350" si="1137">SUM(S351:S352)</f>
        <v>0</v>
      </c>
      <c r="T350" s="95">
        <f t="shared" ref="T350" si="1138">SUM(T351:T352)</f>
        <v>0</v>
      </c>
      <c r="U350" s="96">
        <f t="shared" ref="U350" si="1139">SUM(U351:U352)</f>
        <v>0</v>
      </c>
      <c r="V350" s="94">
        <f t="shared" ref="V350" si="1140">SUM(V351:V352)</f>
        <v>0</v>
      </c>
      <c r="W350" s="95">
        <f t="shared" ref="W350" si="1141">SUM(W351:W352)</f>
        <v>0</v>
      </c>
      <c r="X350" s="97">
        <f t="shared" ref="X350" si="1142">SUM(X351:X352)</f>
        <v>0</v>
      </c>
      <c r="Y350" s="116" t="str">
        <f t="shared" si="1038"/>
        <v/>
      </c>
    </row>
    <row r="351" spans="1:25" hidden="1">
      <c r="A351" s="48"/>
      <c r="B351" s="43"/>
      <c r="C351" s="49"/>
      <c r="D351" s="76"/>
      <c r="E351" s="50">
        <v>821200</v>
      </c>
      <c r="F351" s="51" t="s">
        <v>86</v>
      </c>
      <c r="G351" s="99">
        <v>0</v>
      </c>
      <c r="H351" s="100">
        <v>0</v>
      </c>
      <c r="I351" s="98">
        <f>SUM(G351:H351)</f>
        <v>0</v>
      </c>
      <c r="J351" s="99"/>
      <c r="K351" s="100"/>
      <c r="L351" s="98">
        <f>SUM(J351:K351)</f>
        <v>0</v>
      </c>
      <c r="M351" s="52"/>
      <c r="N351" s="53"/>
      <c r="O351" s="98">
        <f>SUM(M351:N351)</f>
        <v>0</v>
      </c>
      <c r="P351" s="52"/>
      <c r="Q351" s="53"/>
      <c r="R351" s="98">
        <f>SUM(P351:Q351)</f>
        <v>0</v>
      </c>
      <c r="S351" s="52"/>
      <c r="T351" s="53"/>
      <c r="U351" s="98">
        <f>SUM(S351:T351)</f>
        <v>0</v>
      </c>
      <c r="V351" s="99">
        <f t="shared" ref="V351:V352" si="1143">S351+P351+M351+J351</f>
        <v>0</v>
      </c>
      <c r="W351" s="100">
        <f t="shared" ref="W351:W352" si="1144">T351+Q351+N351+K351</f>
        <v>0</v>
      </c>
      <c r="X351" s="101">
        <f>SUM(V351:W351)</f>
        <v>0</v>
      </c>
      <c r="Y351" s="116" t="str">
        <f t="shared" si="1038"/>
        <v/>
      </c>
    </row>
    <row r="352" spans="1:25" ht="12.75" hidden="1" thickBot="1">
      <c r="A352" s="55"/>
      <c r="B352" s="56"/>
      <c r="C352" s="57"/>
      <c r="D352" s="81"/>
      <c r="E352" s="58">
        <v>821300</v>
      </c>
      <c r="F352" s="59" t="s">
        <v>87</v>
      </c>
      <c r="G352" s="103">
        <v>1000</v>
      </c>
      <c r="H352" s="104">
        <v>0</v>
      </c>
      <c r="I352" s="102">
        <f>SUM(G352:H352)</f>
        <v>1000</v>
      </c>
      <c r="J352" s="103"/>
      <c r="K352" s="104"/>
      <c r="L352" s="102">
        <f>SUM(J352:K352)</f>
        <v>0</v>
      </c>
      <c r="M352" s="60"/>
      <c r="N352" s="61"/>
      <c r="O352" s="102">
        <f>SUM(M352:N352)</f>
        <v>0</v>
      </c>
      <c r="P352" s="60"/>
      <c r="Q352" s="61"/>
      <c r="R352" s="102">
        <f>SUM(P352:Q352)</f>
        <v>0</v>
      </c>
      <c r="S352" s="60"/>
      <c r="T352" s="61"/>
      <c r="U352" s="102">
        <f>SUM(S352:T352)</f>
        <v>0</v>
      </c>
      <c r="V352" s="103">
        <f t="shared" si="1143"/>
        <v>0</v>
      </c>
      <c r="W352" s="104">
        <f t="shared" si="1144"/>
        <v>0</v>
      </c>
      <c r="X352" s="105">
        <f>SUM(V352:W352)</f>
        <v>0</v>
      </c>
      <c r="Y352" s="116" t="str">
        <f t="shared" si="1038"/>
        <v/>
      </c>
    </row>
    <row r="353" spans="1:25" ht="12.75" hidden="1" thickBot="1">
      <c r="A353" s="62"/>
      <c r="B353" s="63"/>
      <c r="C353" s="64"/>
      <c r="D353" s="78"/>
      <c r="E353" s="63"/>
      <c r="F353" s="66" t="s">
        <v>125</v>
      </c>
      <c r="G353" s="106">
        <f>G333+G337+G339+G350</f>
        <v>83810</v>
      </c>
      <c r="H353" s="107">
        <f t="shared" ref="H353:X353" si="1145">H333+H337+H339+H350</f>
        <v>0</v>
      </c>
      <c r="I353" s="108">
        <f t="shared" si="1145"/>
        <v>83810</v>
      </c>
      <c r="J353" s="106">
        <f t="shared" si="1145"/>
        <v>0</v>
      </c>
      <c r="K353" s="107">
        <f t="shared" si="1145"/>
        <v>0</v>
      </c>
      <c r="L353" s="108">
        <f t="shared" si="1145"/>
        <v>0</v>
      </c>
      <c r="M353" s="106">
        <f t="shared" si="1145"/>
        <v>0</v>
      </c>
      <c r="N353" s="107">
        <f t="shared" si="1145"/>
        <v>0</v>
      </c>
      <c r="O353" s="108">
        <f t="shared" si="1145"/>
        <v>0</v>
      </c>
      <c r="P353" s="106">
        <f t="shared" si="1145"/>
        <v>0</v>
      </c>
      <c r="Q353" s="107">
        <f t="shared" si="1145"/>
        <v>0</v>
      </c>
      <c r="R353" s="108">
        <f t="shared" si="1145"/>
        <v>0</v>
      </c>
      <c r="S353" s="106">
        <f t="shared" si="1145"/>
        <v>0</v>
      </c>
      <c r="T353" s="107">
        <f t="shared" si="1145"/>
        <v>0</v>
      </c>
      <c r="U353" s="108">
        <f t="shared" si="1145"/>
        <v>0</v>
      </c>
      <c r="V353" s="106">
        <f t="shared" si="1145"/>
        <v>0</v>
      </c>
      <c r="W353" s="107">
        <f t="shared" si="1145"/>
        <v>0</v>
      </c>
      <c r="X353" s="109">
        <f t="shared" si="1145"/>
        <v>0</v>
      </c>
      <c r="Y353" s="116" t="str">
        <f t="shared" si="1038"/>
        <v/>
      </c>
    </row>
    <row r="354" spans="1:25" hidden="1">
      <c r="D354" s="67"/>
      <c r="G354" s="179"/>
      <c r="H354" s="179"/>
      <c r="I354" s="179"/>
      <c r="J354" s="179"/>
      <c r="K354" s="179"/>
      <c r="L354" s="179"/>
      <c r="Y354" s="116" t="str">
        <f t="shared" si="1038"/>
        <v/>
      </c>
    </row>
    <row r="355" spans="1:25" hidden="1">
      <c r="A355" s="68" t="s">
        <v>126</v>
      </c>
      <c r="B355" s="69" t="s">
        <v>67</v>
      </c>
      <c r="C355" s="70" t="s">
        <v>68</v>
      </c>
      <c r="D355" s="76"/>
      <c r="E355" s="43"/>
      <c r="F355" s="45" t="s">
        <v>127</v>
      </c>
      <c r="G355" s="180"/>
      <c r="H355" s="181"/>
      <c r="I355" s="182"/>
      <c r="J355" s="180"/>
      <c r="K355" s="181"/>
      <c r="L355" s="182"/>
      <c r="M355" s="48"/>
      <c r="N355" s="43"/>
      <c r="O355" s="49"/>
      <c r="P355" s="48"/>
      <c r="Q355" s="43"/>
      <c r="R355" s="49"/>
      <c r="S355" s="48"/>
      <c r="T355" s="43"/>
      <c r="U355" s="49"/>
      <c r="V355" s="48"/>
      <c r="W355" s="43"/>
      <c r="X355" s="74"/>
      <c r="Y355" s="116" t="str">
        <f t="shared" si="1038"/>
        <v/>
      </c>
    </row>
    <row r="356" spans="1:25" hidden="1">
      <c r="A356" s="40"/>
      <c r="B356" s="41"/>
      <c r="C356" s="42"/>
      <c r="D356" s="76"/>
      <c r="E356" s="44">
        <v>611000</v>
      </c>
      <c r="F356" s="45" t="s">
        <v>69</v>
      </c>
      <c r="G356" s="94">
        <f>SUM(G357:G359)</f>
        <v>192100</v>
      </c>
      <c r="H356" s="95">
        <f t="shared" ref="H356" si="1146">SUM(H357:H359)</f>
        <v>0</v>
      </c>
      <c r="I356" s="96">
        <f t="shared" ref="I356" si="1147">SUM(I357:I359)</f>
        <v>192100</v>
      </c>
      <c r="J356" s="94">
        <f t="shared" ref="J356" si="1148">SUM(J357:J359)</f>
        <v>0</v>
      </c>
      <c r="K356" s="95">
        <f t="shared" ref="K356" si="1149">SUM(K357:K359)</f>
        <v>0</v>
      </c>
      <c r="L356" s="96">
        <f t="shared" ref="L356" si="1150">SUM(L357:L359)</f>
        <v>0</v>
      </c>
      <c r="M356" s="94">
        <f t="shared" ref="M356" si="1151">SUM(M357:M359)</f>
        <v>0</v>
      </c>
      <c r="N356" s="95">
        <f t="shared" ref="N356" si="1152">SUM(N357:N359)</f>
        <v>0</v>
      </c>
      <c r="O356" s="96">
        <f t="shared" ref="O356" si="1153">SUM(O357:O359)</f>
        <v>0</v>
      </c>
      <c r="P356" s="94">
        <f t="shared" ref="P356" si="1154">SUM(P357:P359)</f>
        <v>0</v>
      </c>
      <c r="Q356" s="95">
        <f t="shared" ref="Q356" si="1155">SUM(Q357:Q359)</f>
        <v>0</v>
      </c>
      <c r="R356" s="96">
        <f t="shared" ref="R356" si="1156">SUM(R357:R359)</f>
        <v>0</v>
      </c>
      <c r="S356" s="94">
        <f t="shared" ref="S356" si="1157">SUM(S357:S359)</f>
        <v>0</v>
      </c>
      <c r="T356" s="95">
        <f t="shared" ref="T356" si="1158">SUM(T357:T359)</f>
        <v>0</v>
      </c>
      <c r="U356" s="96">
        <f t="shared" ref="U356" si="1159">SUM(U357:U359)</f>
        <v>0</v>
      </c>
      <c r="V356" s="94">
        <f t="shared" ref="V356" si="1160">SUM(V357:V359)</f>
        <v>0</v>
      </c>
      <c r="W356" s="95">
        <f t="shared" ref="W356" si="1161">SUM(W357:W359)</f>
        <v>0</v>
      </c>
      <c r="X356" s="97">
        <f t="shared" ref="X356" si="1162">SUM(X357:X359)</f>
        <v>0</v>
      </c>
      <c r="Y356" s="116" t="str">
        <f t="shared" si="1038"/>
        <v/>
      </c>
    </row>
    <row r="357" spans="1:25" hidden="1">
      <c r="A357" s="48"/>
      <c r="B357" s="43"/>
      <c r="C357" s="49"/>
      <c r="D357" s="76"/>
      <c r="E357" s="50">
        <v>611100</v>
      </c>
      <c r="F357" s="51" t="s">
        <v>70</v>
      </c>
      <c r="G357" s="99">
        <v>160270</v>
      </c>
      <c r="H357" s="100">
        <v>0</v>
      </c>
      <c r="I357" s="98">
        <f>SUM(G357:H357)</f>
        <v>160270</v>
      </c>
      <c r="J357" s="99"/>
      <c r="K357" s="100"/>
      <c r="L357" s="98">
        <f>SUM(J357:K357)</f>
        <v>0</v>
      </c>
      <c r="M357" s="52"/>
      <c r="N357" s="53"/>
      <c r="O357" s="98">
        <f>SUM(M357:N357)</f>
        <v>0</v>
      </c>
      <c r="P357" s="52"/>
      <c r="Q357" s="53"/>
      <c r="R357" s="98">
        <f>SUM(P357:Q357)</f>
        <v>0</v>
      </c>
      <c r="S357" s="52"/>
      <c r="T357" s="53"/>
      <c r="U357" s="98">
        <f>SUM(S357:T357)</f>
        <v>0</v>
      </c>
      <c r="V357" s="99">
        <f t="shared" ref="V357:V359" si="1163">S357+P357+M357+J357</f>
        <v>0</v>
      </c>
      <c r="W357" s="100">
        <f t="shared" ref="W357:W359" si="1164">T357+Q357+N357+K357</f>
        <v>0</v>
      </c>
      <c r="X357" s="101">
        <f>SUM(V357:W357)</f>
        <v>0</v>
      </c>
      <c r="Y357" s="116" t="str">
        <f t="shared" si="1038"/>
        <v/>
      </c>
    </row>
    <row r="358" spans="1:25" hidden="1">
      <c r="A358" s="48"/>
      <c r="B358" s="43"/>
      <c r="C358" s="49"/>
      <c r="D358" s="76"/>
      <c r="E358" s="50">
        <v>611200</v>
      </c>
      <c r="F358" s="51" t="s">
        <v>71</v>
      </c>
      <c r="G358" s="99">
        <v>31830</v>
      </c>
      <c r="H358" s="100">
        <v>0</v>
      </c>
      <c r="I358" s="98">
        <f t="shared" ref="I358:I359" si="1165">SUM(G358:H358)</f>
        <v>31830</v>
      </c>
      <c r="J358" s="99"/>
      <c r="K358" s="100"/>
      <c r="L358" s="98">
        <f t="shared" ref="L358:L359" si="1166">SUM(J358:K358)</f>
        <v>0</v>
      </c>
      <c r="M358" s="52"/>
      <c r="N358" s="53"/>
      <c r="O358" s="98">
        <f t="shared" ref="O358:O359" si="1167">SUM(M358:N358)</f>
        <v>0</v>
      </c>
      <c r="P358" s="52"/>
      <c r="Q358" s="53"/>
      <c r="R358" s="98">
        <f t="shared" ref="R358:R359" si="1168">SUM(P358:Q358)</f>
        <v>0</v>
      </c>
      <c r="S358" s="52"/>
      <c r="T358" s="53"/>
      <c r="U358" s="98">
        <f t="shared" ref="U358:U359" si="1169">SUM(S358:T358)</f>
        <v>0</v>
      </c>
      <c r="V358" s="99">
        <f t="shared" si="1163"/>
        <v>0</v>
      </c>
      <c r="W358" s="100">
        <f t="shared" si="1164"/>
        <v>0</v>
      </c>
      <c r="X358" s="101">
        <f t="shared" ref="X358:X359" si="1170">SUM(V358:W358)</f>
        <v>0</v>
      </c>
      <c r="Y358" s="116" t="str">
        <f t="shared" si="1038"/>
        <v/>
      </c>
    </row>
    <row r="359" spans="1:25" hidden="1">
      <c r="A359" s="48"/>
      <c r="B359" s="43"/>
      <c r="C359" s="49"/>
      <c r="D359" s="76"/>
      <c r="E359" s="50">
        <v>611200</v>
      </c>
      <c r="F359" s="51" t="s">
        <v>72</v>
      </c>
      <c r="G359" s="99">
        <v>0</v>
      </c>
      <c r="H359" s="100">
        <v>0</v>
      </c>
      <c r="I359" s="98">
        <f t="shared" si="1165"/>
        <v>0</v>
      </c>
      <c r="J359" s="99"/>
      <c r="K359" s="100"/>
      <c r="L359" s="98">
        <f t="shared" si="1166"/>
        <v>0</v>
      </c>
      <c r="M359" s="52"/>
      <c r="N359" s="53"/>
      <c r="O359" s="98">
        <f t="shared" si="1167"/>
        <v>0</v>
      </c>
      <c r="P359" s="52"/>
      <c r="Q359" s="53"/>
      <c r="R359" s="98">
        <f t="shared" si="1168"/>
        <v>0</v>
      </c>
      <c r="S359" s="52"/>
      <c r="T359" s="53"/>
      <c r="U359" s="98">
        <f t="shared" si="1169"/>
        <v>0</v>
      </c>
      <c r="V359" s="99">
        <f t="shared" si="1163"/>
        <v>0</v>
      </c>
      <c r="W359" s="100">
        <f t="shared" si="1164"/>
        <v>0</v>
      </c>
      <c r="X359" s="101">
        <f t="shared" si="1170"/>
        <v>0</v>
      </c>
      <c r="Y359" s="116" t="str">
        <f t="shared" si="1038"/>
        <v/>
      </c>
    </row>
    <row r="360" spans="1:25" hidden="1">
      <c r="A360" s="40"/>
      <c r="B360" s="41"/>
      <c r="C360" s="42"/>
      <c r="D360" s="76"/>
      <c r="E360" s="44">
        <v>612000</v>
      </c>
      <c r="F360" s="45" t="s">
        <v>73</v>
      </c>
      <c r="G360" s="94">
        <f>G361</f>
        <v>17410</v>
      </c>
      <c r="H360" s="95">
        <f t="shared" ref="H360" si="1171">H361</f>
        <v>0</v>
      </c>
      <c r="I360" s="96">
        <f t="shared" ref="I360" si="1172">I361</f>
        <v>17410</v>
      </c>
      <c r="J360" s="94">
        <f t="shared" ref="J360" si="1173">J361</f>
        <v>0</v>
      </c>
      <c r="K360" s="95">
        <f t="shared" ref="K360" si="1174">K361</f>
        <v>0</v>
      </c>
      <c r="L360" s="96">
        <f t="shared" ref="L360" si="1175">L361</f>
        <v>0</v>
      </c>
      <c r="M360" s="94">
        <f t="shared" ref="M360" si="1176">M361</f>
        <v>0</v>
      </c>
      <c r="N360" s="95">
        <f t="shared" ref="N360" si="1177">N361</f>
        <v>0</v>
      </c>
      <c r="O360" s="96">
        <f t="shared" ref="O360" si="1178">O361</f>
        <v>0</v>
      </c>
      <c r="P360" s="94">
        <f t="shared" ref="P360" si="1179">P361</f>
        <v>0</v>
      </c>
      <c r="Q360" s="95">
        <f t="shared" ref="Q360" si="1180">Q361</f>
        <v>0</v>
      </c>
      <c r="R360" s="96">
        <f t="shared" ref="R360" si="1181">R361</f>
        <v>0</v>
      </c>
      <c r="S360" s="94">
        <f t="shared" ref="S360" si="1182">S361</f>
        <v>0</v>
      </c>
      <c r="T360" s="95">
        <f t="shared" ref="T360" si="1183">T361</f>
        <v>0</v>
      </c>
      <c r="U360" s="96">
        <f t="shared" ref="U360" si="1184">U361</f>
        <v>0</v>
      </c>
      <c r="V360" s="94">
        <f t="shared" ref="V360" si="1185">V361</f>
        <v>0</v>
      </c>
      <c r="W360" s="95">
        <f t="shared" ref="W360" si="1186">W361</f>
        <v>0</v>
      </c>
      <c r="X360" s="97">
        <f t="shared" ref="X360" si="1187">X361</f>
        <v>0</v>
      </c>
      <c r="Y360" s="116" t="str">
        <f t="shared" si="1038"/>
        <v/>
      </c>
    </row>
    <row r="361" spans="1:25" hidden="1">
      <c r="A361" s="48"/>
      <c r="B361" s="43"/>
      <c r="C361" s="49"/>
      <c r="D361" s="76"/>
      <c r="E361" s="50">
        <v>612100</v>
      </c>
      <c r="F361" s="51" t="s">
        <v>73</v>
      </c>
      <c r="G361" s="99">
        <v>17410</v>
      </c>
      <c r="H361" s="100">
        <v>0</v>
      </c>
      <c r="I361" s="98">
        <f>SUM(G361:H361)</f>
        <v>17410</v>
      </c>
      <c r="J361" s="99"/>
      <c r="K361" s="100"/>
      <c r="L361" s="98">
        <f>SUM(J361:K361)</f>
        <v>0</v>
      </c>
      <c r="M361" s="52"/>
      <c r="N361" s="53"/>
      <c r="O361" s="98">
        <f>SUM(M361:N361)</f>
        <v>0</v>
      </c>
      <c r="P361" s="52"/>
      <c r="Q361" s="53"/>
      <c r="R361" s="98">
        <f>SUM(P361:Q361)</f>
        <v>0</v>
      </c>
      <c r="S361" s="52"/>
      <c r="T361" s="53"/>
      <c r="U361" s="98">
        <f>SUM(S361:T361)</f>
        <v>0</v>
      </c>
      <c r="V361" s="99">
        <f>S361+P361+M361+J361</f>
        <v>0</v>
      </c>
      <c r="W361" s="100">
        <f>T361+Q361+N361+K361</f>
        <v>0</v>
      </c>
      <c r="X361" s="101">
        <f>SUM(V361:W361)</f>
        <v>0</v>
      </c>
      <c r="Y361" s="116" t="str">
        <f t="shared" si="1038"/>
        <v/>
      </c>
    </row>
    <row r="362" spans="1:25" hidden="1">
      <c r="A362" s="40"/>
      <c r="B362" s="41"/>
      <c r="C362" s="42"/>
      <c r="D362" s="76"/>
      <c r="E362" s="44">
        <v>613000</v>
      </c>
      <c r="F362" s="45" t="s">
        <v>74</v>
      </c>
      <c r="G362" s="94">
        <f>SUM(G363:G372)</f>
        <v>74600</v>
      </c>
      <c r="H362" s="95">
        <f t="shared" ref="H362" si="1188">SUM(H363:H372)</f>
        <v>0</v>
      </c>
      <c r="I362" s="96">
        <f t="shared" ref="I362" si="1189">SUM(I363:I372)</f>
        <v>74600</v>
      </c>
      <c r="J362" s="94">
        <f t="shared" ref="J362" si="1190">SUM(J363:J372)</f>
        <v>0</v>
      </c>
      <c r="K362" s="95">
        <f t="shared" ref="K362" si="1191">SUM(K363:K372)</f>
        <v>0</v>
      </c>
      <c r="L362" s="96">
        <f t="shared" ref="L362" si="1192">SUM(L363:L372)</f>
        <v>0</v>
      </c>
      <c r="M362" s="94">
        <f t="shared" ref="M362" si="1193">SUM(M363:M372)</f>
        <v>0</v>
      </c>
      <c r="N362" s="95">
        <f t="shared" ref="N362" si="1194">SUM(N363:N372)</f>
        <v>0</v>
      </c>
      <c r="O362" s="96">
        <f t="shared" ref="O362" si="1195">SUM(O363:O372)</f>
        <v>0</v>
      </c>
      <c r="P362" s="94">
        <f t="shared" ref="P362" si="1196">SUM(P363:P372)</f>
        <v>0</v>
      </c>
      <c r="Q362" s="95">
        <f t="shared" ref="Q362" si="1197">SUM(Q363:Q372)</f>
        <v>0</v>
      </c>
      <c r="R362" s="96">
        <f t="shared" ref="R362" si="1198">SUM(R363:R372)</f>
        <v>0</v>
      </c>
      <c r="S362" s="94">
        <f t="shared" ref="S362" si="1199">SUM(S363:S372)</f>
        <v>0</v>
      </c>
      <c r="T362" s="95">
        <f t="shared" ref="T362" si="1200">SUM(T363:T372)</f>
        <v>0</v>
      </c>
      <c r="U362" s="96">
        <f t="shared" ref="U362" si="1201">SUM(U363:U372)</f>
        <v>0</v>
      </c>
      <c r="V362" s="94">
        <f t="shared" ref="V362" si="1202">SUM(V363:V372)</f>
        <v>0</v>
      </c>
      <c r="W362" s="95">
        <f t="shared" ref="W362" si="1203">SUM(W363:W372)</f>
        <v>0</v>
      </c>
      <c r="X362" s="97">
        <f t="shared" ref="X362" si="1204">SUM(X363:X372)</f>
        <v>0</v>
      </c>
      <c r="Y362" s="116" t="str">
        <f t="shared" si="1038"/>
        <v/>
      </c>
    </row>
    <row r="363" spans="1:25" hidden="1">
      <c r="A363" s="48"/>
      <c r="B363" s="43"/>
      <c r="C363" s="49"/>
      <c r="D363" s="76"/>
      <c r="E363" s="50">
        <v>613100</v>
      </c>
      <c r="F363" s="54" t="s">
        <v>75</v>
      </c>
      <c r="G363" s="99">
        <v>5000</v>
      </c>
      <c r="H363" s="100">
        <v>0</v>
      </c>
      <c r="I363" s="98">
        <f t="shared" ref="I363:I372" si="1205">SUM(G363:H363)</f>
        <v>5000</v>
      </c>
      <c r="J363" s="99"/>
      <c r="K363" s="100"/>
      <c r="L363" s="98">
        <f t="shared" ref="L363:L372" si="1206">SUM(J363:K363)</f>
        <v>0</v>
      </c>
      <c r="M363" s="52"/>
      <c r="N363" s="53"/>
      <c r="O363" s="98">
        <f t="shared" ref="O363:O372" si="1207">SUM(M363:N363)</f>
        <v>0</v>
      </c>
      <c r="P363" s="52"/>
      <c r="Q363" s="53"/>
      <c r="R363" s="98">
        <f t="shared" ref="R363:R372" si="1208">SUM(P363:Q363)</f>
        <v>0</v>
      </c>
      <c r="S363" s="52"/>
      <c r="T363" s="53"/>
      <c r="U363" s="98">
        <f t="shared" ref="U363:U372" si="1209">SUM(S363:T363)</f>
        <v>0</v>
      </c>
      <c r="V363" s="99">
        <f t="shared" ref="V363:V372" si="1210">S363+P363+M363+J363</f>
        <v>0</v>
      </c>
      <c r="W363" s="100">
        <f t="shared" ref="W363:W372" si="1211">T363+Q363+N363+K363</f>
        <v>0</v>
      </c>
      <c r="X363" s="101">
        <f t="shared" ref="X363:X372" si="1212">SUM(V363:W363)</f>
        <v>0</v>
      </c>
      <c r="Y363" s="116" t="str">
        <f t="shared" si="1038"/>
        <v/>
      </c>
    </row>
    <row r="364" spans="1:25" hidden="1">
      <c r="A364" s="48"/>
      <c r="B364" s="43"/>
      <c r="C364" s="49"/>
      <c r="D364" s="76"/>
      <c r="E364" s="50">
        <v>613200</v>
      </c>
      <c r="F364" s="54" t="s">
        <v>76</v>
      </c>
      <c r="G364" s="99">
        <v>0</v>
      </c>
      <c r="H364" s="100">
        <v>0</v>
      </c>
      <c r="I364" s="98">
        <f t="shared" si="1205"/>
        <v>0</v>
      </c>
      <c r="J364" s="99"/>
      <c r="K364" s="100"/>
      <c r="L364" s="98">
        <f t="shared" si="1206"/>
        <v>0</v>
      </c>
      <c r="M364" s="52"/>
      <c r="N364" s="53"/>
      <c r="O364" s="98">
        <f t="shared" si="1207"/>
        <v>0</v>
      </c>
      <c r="P364" s="52"/>
      <c r="Q364" s="53"/>
      <c r="R364" s="98">
        <f t="shared" si="1208"/>
        <v>0</v>
      </c>
      <c r="S364" s="52"/>
      <c r="T364" s="53"/>
      <c r="U364" s="98">
        <f t="shared" si="1209"/>
        <v>0</v>
      </c>
      <c r="V364" s="99">
        <f t="shared" si="1210"/>
        <v>0</v>
      </c>
      <c r="W364" s="100">
        <f t="shared" si="1211"/>
        <v>0</v>
      </c>
      <c r="X364" s="101">
        <f t="shared" si="1212"/>
        <v>0</v>
      </c>
      <c r="Y364" s="116" t="str">
        <f t="shared" si="1038"/>
        <v/>
      </c>
    </row>
    <row r="365" spans="1:25" hidden="1">
      <c r="A365" s="48"/>
      <c r="B365" s="43"/>
      <c r="C365" s="49"/>
      <c r="D365" s="76"/>
      <c r="E365" s="50">
        <v>613300</v>
      </c>
      <c r="F365" s="54" t="s">
        <v>77</v>
      </c>
      <c r="G365" s="99">
        <v>3500</v>
      </c>
      <c r="H365" s="100">
        <v>0</v>
      </c>
      <c r="I365" s="98">
        <f t="shared" si="1205"/>
        <v>3500</v>
      </c>
      <c r="J365" s="99"/>
      <c r="K365" s="100"/>
      <c r="L365" s="98">
        <f t="shared" si="1206"/>
        <v>0</v>
      </c>
      <c r="M365" s="52"/>
      <c r="N365" s="53"/>
      <c r="O365" s="98">
        <f t="shared" si="1207"/>
        <v>0</v>
      </c>
      <c r="P365" s="52"/>
      <c r="Q365" s="53"/>
      <c r="R365" s="98">
        <f t="shared" si="1208"/>
        <v>0</v>
      </c>
      <c r="S365" s="52"/>
      <c r="T365" s="53"/>
      <c r="U365" s="98">
        <f t="shared" si="1209"/>
        <v>0</v>
      </c>
      <c r="V365" s="99">
        <f t="shared" si="1210"/>
        <v>0</v>
      </c>
      <c r="W365" s="100">
        <f t="shared" si="1211"/>
        <v>0</v>
      </c>
      <c r="X365" s="101">
        <f t="shared" si="1212"/>
        <v>0</v>
      </c>
      <c r="Y365" s="116" t="str">
        <f t="shared" si="1038"/>
        <v/>
      </c>
    </row>
    <row r="366" spans="1:25" hidden="1">
      <c r="A366" s="48"/>
      <c r="B366" s="43"/>
      <c r="C366" s="49"/>
      <c r="D366" s="76"/>
      <c r="E366" s="50">
        <v>613400</v>
      </c>
      <c r="F366" s="54" t="s">
        <v>78</v>
      </c>
      <c r="G366" s="99">
        <v>100</v>
      </c>
      <c r="H366" s="100">
        <v>0</v>
      </c>
      <c r="I366" s="98">
        <f t="shared" si="1205"/>
        <v>100</v>
      </c>
      <c r="J366" s="99"/>
      <c r="K366" s="100"/>
      <c r="L366" s="98">
        <f t="shared" si="1206"/>
        <v>0</v>
      </c>
      <c r="M366" s="52"/>
      <c r="N366" s="53"/>
      <c r="O366" s="98">
        <f t="shared" si="1207"/>
        <v>0</v>
      </c>
      <c r="P366" s="52"/>
      <c r="Q366" s="53"/>
      <c r="R366" s="98">
        <f t="shared" si="1208"/>
        <v>0</v>
      </c>
      <c r="S366" s="52"/>
      <c r="T366" s="53"/>
      <c r="U366" s="98">
        <f t="shared" si="1209"/>
        <v>0</v>
      </c>
      <c r="V366" s="99">
        <f t="shared" si="1210"/>
        <v>0</v>
      </c>
      <c r="W366" s="100">
        <f t="shared" si="1211"/>
        <v>0</v>
      </c>
      <c r="X366" s="101">
        <f t="shared" si="1212"/>
        <v>0</v>
      </c>
      <c r="Y366" s="116" t="str">
        <f t="shared" si="1038"/>
        <v/>
      </c>
    </row>
    <row r="367" spans="1:25" hidden="1">
      <c r="A367" s="48"/>
      <c r="B367" s="43"/>
      <c r="C367" s="49"/>
      <c r="D367" s="76"/>
      <c r="E367" s="50">
        <v>613500</v>
      </c>
      <c r="F367" s="54" t="s">
        <v>79</v>
      </c>
      <c r="G367" s="99">
        <v>0</v>
      </c>
      <c r="H367" s="100">
        <v>0</v>
      </c>
      <c r="I367" s="98">
        <f t="shared" si="1205"/>
        <v>0</v>
      </c>
      <c r="J367" s="99"/>
      <c r="K367" s="100"/>
      <c r="L367" s="98">
        <f t="shared" si="1206"/>
        <v>0</v>
      </c>
      <c r="M367" s="52"/>
      <c r="N367" s="53"/>
      <c r="O367" s="98">
        <f t="shared" si="1207"/>
        <v>0</v>
      </c>
      <c r="P367" s="52"/>
      <c r="Q367" s="53"/>
      <c r="R367" s="98">
        <f t="shared" si="1208"/>
        <v>0</v>
      </c>
      <c r="S367" s="52"/>
      <c r="T367" s="53"/>
      <c r="U367" s="98">
        <f t="shared" si="1209"/>
        <v>0</v>
      </c>
      <c r="V367" s="99">
        <f t="shared" si="1210"/>
        <v>0</v>
      </c>
      <c r="W367" s="100">
        <f t="shared" si="1211"/>
        <v>0</v>
      </c>
      <c r="X367" s="101">
        <f t="shared" si="1212"/>
        <v>0</v>
      </c>
      <c r="Y367" s="116" t="str">
        <f t="shared" si="1038"/>
        <v/>
      </c>
    </row>
    <row r="368" spans="1:25" hidden="1">
      <c r="A368" s="48"/>
      <c r="B368" s="43"/>
      <c r="C368" s="49"/>
      <c r="D368" s="76"/>
      <c r="E368" s="50">
        <v>613600</v>
      </c>
      <c r="F368" s="54" t="s">
        <v>82</v>
      </c>
      <c r="G368" s="99">
        <v>0</v>
      </c>
      <c r="H368" s="100">
        <v>0</v>
      </c>
      <c r="I368" s="98">
        <f t="shared" si="1205"/>
        <v>0</v>
      </c>
      <c r="J368" s="99"/>
      <c r="K368" s="100"/>
      <c r="L368" s="98">
        <f t="shared" si="1206"/>
        <v>0</v>
      </c>
      <c r="M368" s="52"/>
      <c r="N368" s="53"/>
      <c r="O368" s="98">
        <f t="shared" si="1207"/>
        <v>0</v>
      </c>
      <c r="P368" s="52"/>
      <c r="Q368" s="53"/>
      <c r="R368" s="98">
        <f t="shared" si="1208"/>
        <v>0</v>
      </c>
      <c r="S368" s="52"/>
      <c r="T368" s="53"/>
      <c r="U368" s="98">
        <f t="shared" si="1209"/>
        <v>0</v>
      </c>
      <c r="V368" s="99">
        <f t="shared" si="1210"/>
        <v>0</v>
      </c>
      <c r="W368" s="100">
        <f t="shared" si="1211"/>
        <v>0</v>
      </c>
      <c r="X368" s="101">
        <f t="shared" si="1212"/>
        <v>0</v>
      </c>
      <c r="Y368" s="116" t="str">
        <f t="shared" si="1038"/>
        <v/>
      </c>
    </row>
    <row r="369" spans="1:25" hidden="1">
      <c r="A369" s="48"/>
      <c r="B369" s="43"/>
      <c r="C369" s="49"/>
      <c r="D369" s="76"/>
      <c r="E369" s="50">
        <v>613700</v>
      </c>
      <c r="F369" s="54" t="s">
        <v>80</v>
      </c>
      <c r="G369" s="99">
        <v>1000</v>
      </c>
      <c r="H369" s="100">
        <v>0</v>
      </c>
      <c r="I369" s="98">
        <f t="shared" si="1205"/>
        <v>1000</v>
      </c>
      <c r="J369" s="99"/>
      <c r="K369" s="100"/>
      <c r="L369" s="98">
        <f t="shared" si="1206"/>
        <v>0</v>
      </c>
      <c r="M369" s="52"/>
      <c r="N369" s="53"/>
      <c r="O369" s="98">
        <f t="shared" si="1207"/>
        <v>0</v>
      </c>
      <c r="P369" s="52"/>
      <c r="Q369" s="53"/>
      <c r="R369" s="98">
        <f t="shared" si="1208"/>
        <v>0</v>
      </c>
      <c r="S369" s="52"/>
      <c r="T369" s="53"/>
      <c r="U369" s="98">
        <f t="shared" si="1209"/>
        <v>0</v>
      </c>
      <c r="V369" s="99">
        <f t="shared" si="1210"/>
        <v>0</v>
      </c>
      <c r="W369" s="100">
        <f t="shared" si="1211"/>
        <v>0</v>
      </c>
      <c r="X369" s="101">
        <f t="shared" si="1212"/>
        <v>0</v>
      </c>
      <c r="Y369" s="116" t="str">
        <f t="shared" si="1038"/>
        <v/>
      </c>
    </row>
    <row r="370" spans="1:25" hidden="1">
      <c r="A370" s="48"/>
      <c r="B370" s="43"/>
      <c r="C370" s="49"/>
      <c r="D370" s="76"/>
      <c r="E370" s="50">
        <v>613800</v>
      </c>
      <c r="F370" s="54" t="s">
        <v>83</v>
      </c>
      <c r="G370" s="99">
        <v>0</v>
      </c>
      <c r="H370" s="100">
        <v>0</v>
      </c>
      <c r="I370" s="98">
        <f t="shared" si="1205"/>
        <v>0</v>
      </c>
      <c r="J370" s="99"/>
      <c r="K370" s="100"/>
      <c r="L370" s="98">
        <f t="shared" si="1206"/>
        <v>0</v>
      </c>
      <c r="M370" s="52"/>
      <c r="N370" s="53"/>
      <c r="O370" s="98">
        <f t="shared" si="1207"/>
        <v>0</v>
      </c>
      <c r="P370" s="52"/>
      <c r="Q370" s="53"/>
      <c r="R370" s="98">
        <f t="shared" si="1208"/>
        <v>0</v>
      </c>
      <c r="S370" s="52"/>
      <c r="T370" s="53"/>
      <c r="U370" s="98">
        <f t="shared" si="1209"/>
        <v>0</v>
      </c>
      <c r="V370" s="99">
        <f t="shared" si="1210"/>
        <v>0</v>
      </c>
      <c r="W370" s="100">
        <f t="shared" si="1211"/>
        <v>0</v>
      </c>
      <c r="X370" s="101">
        <f t="shared" si="1212"/>
        <v>0</v>
      </c>
      <c r="Y370" s="116" t="str">
        <f t="shared" si="1038"/>
        <v/>
      </c>
    </row>
    <row r="371" spans="1:25" hidden="1">
      <c r="A371" s="48"/>
      <c r="B371" s="43"/>
      <c r="C371" s="49"/>
      <c r="D371" s="76"/>
      <c r="E371" s="50">
        <v>613900</v>
      </c>
      <c r="F371" s="54" t="s">
        <v>81</v>
      </c>
      <c r="G371" s="99">
        <v>15000</v>
      </c>
      <c r="H371" s="100">
        <v>0</v>
      </c>
      <c r="I371" s="98">
        <f t="shared" si="1205"/>
        <v>15000</v>
      </c>
      <c r="J371" s="99"/>
      <c r="K371" s="100"/>
      <c r="L371" s="98">
        <f t="shared" si="1206"/>
        <v>0</v>
      </c>
      <c r="M371" s="52"/>
      <c r="N371" s="53"/>
      <c r="O371" s="98">
        <f t="shared" si="1207"/>
        <v>0</v>
      </c>
      <c r="P371" s="52"/>
      <c r="Q371" s="53"/>
      <c r="R371" s="98">
        <f t="shared" si="1208"/>
        <v>0</v>
      </c>
      <c r="S371" s="52"/>
      <c r="T371" s="53"/>
      <c r="U371" s="98">
        <f t="shared" si="1209"/>
        <v>0</v>
      </c>
      <c r="V371" s="99">
        <f t="shared" si="1210"/>
        <v>0</v>
      </c>
      <c r="W371" s="100">
        <f t="shared" si="1211"/>
        <v>0</v>
      </c>
      <c r="X371" s="101">
        <f t="shared" si="1212"/>
        <v>0</v>
      </c>
      <c r="Y371" s="116" t="str">
        <f t="shared" si="1038"/>
        <v/>
      </c>
    </row>
    <row r="372" spans="1:25" hidden="1">
      <c r="A372" s="48"/>
      <c r="B372" s="43"/>
      <c r="C372" s="49"/>
      <c r="D372" s="76"/>
      <c r="E372" s="50">
        <v>613900</v>
      </c>
      <c r="F372" s="54" t="s">
        <v>238</v>
      </c>
      <c r="G372" s="99">
        <v>50000</v>
      </c>
      <c r="H372" s="100">
        <v>0</v>
      </c>
      <c r="I372" s="98">
        <f t="shared" si="1205"/>
        <v>50000</v>
      </c>
      <c r="J372" s="99"/>
      <c r="K372" s="100"/>
      <c r="L372" s="98">
        <f t="shared" si="1206"/>
        <v>0</v>
      </c>
      <c r="M372" s="52"/>
      <c r="N372" s="53"/>
      <c r="O372" s="98">
        <f t="shared" si="1207"/>
        <v>0</v>
      </c>
      <c r="P372" s="52"/>
      <c r="Q372" s="53"/>
      <c r="R372" s="98">
        <f t="shared" si="1208"/>
        <v>0</v>
      </c>
      <c r="S372" s="52"/>
      <c r="T372" s="53"/>
      <c r="U372" s="98">
        <f t="shared" si="1209"/>
        <v>0</v>
      </c>
      <c r="V372" s="99">
        <f t="shared" si="1210"/>
        <v>0</v>
      </c>
      <c r="W372" s="100">
        <f t="shared" si="1211"/>
        <v>0</v>
      </c>
      <c r="X372" s="101">
        <f t="shared" si="1212"/>
        <v>0</v>
      </c>
      <c r="Y372" s="116" t="str">
        <f t="shared" si="1038"/>
        <v/>
      </c>
    </row>
    <row r="373" spans="1:25" hidden="1">
      <c r="A373" s="40"/>
      <c r="B373" s="41"/>
      <c r="C373" s="42"/>
      <c r="D373" s="76"/>
      <c r="E373" s="44">
        <v>614000</v>
      </c>
      <c r="F373" s="45" t="s">
        <v>93</v>
      </c>
      <c r="G373" s="94">
        <f t="shared" ref="G373:X373" si="1213">G374</f>
        <v>1300000</v>
      </c>
      <c r="H373" s="95">
        <f t="shared" si="1213"/>
        <v>0</v>
      </c>
      <c r="I373" s="96">
        <f t="shared" si="1213"/>
        <v>1300000</v>
      </c>
      <c r="J373" s="94">
        <f t="shared" si="1213"/>
        <v>0</v>
      </c>
      <c r="K373" s="95">
        <f t="shared" si="1213"/>
        <v>0</v>
      </c>
      <c r="L373" s="96">
        <f t="shared" si="1213"/>
        <v>0</v>
      </c>
      <c r="M373" s="94">
        <f t="shared" si="1213"/>
        <v>0</v>
      </c>
      <c r="N373" s="95">
        <f t="shared" si="1213"/>
        <v>0</v>
      </c>
      <c r="O373" s="96">
        <f t="shared" si="1213"/>
        <v>0</v>
      </c>
      <c r="P373" s="94">
        <f t="shared" si="1213"/>
        <v>0</v>
      </c>
      <c r="Q373" s="95">
        <f t="shared" si="1213"/>
        <v>0</v>
      </c>
      <c r="R373" s="96">
        <f t="shared" si="1213"/>
        <v>0</v>
      </c>
      <c r="S373" s="94">
        <f t="shared" si="1213"/>
        <v>0</v>
      </c>
      <c r="T373" s="95">
        <f t="shared" si="1213"/>
        <v>0</v>
      </c>
      <c r="U373" s="96">
        <f t="shared" si="1213"/>
        <v>0</v>
      </c>
      <c r="V373" s="94">
        <f t="shared" si="1213"/>
        <v>0</v>
      </c>
      <c r="W373" s="95">
        <f t="shared" si="1213"/>
        <v>0</v>
      </c>
      <c r="X373" s="97">
        <f t="shared" si="1213"/>
        <v>0</v>
      </c>
      <c r="Y373" s="116" t="str">
        <f t="shared" si="1038"/>
        <v/>
      </c>
    </row>
    <row r="374" spans="1:25" hidden="1">
      <c r="A374" s="48"/>
      <c r="B374" s="43"/>
      <c r="C374" s="49"/>
      <c r="D374" s="76"/>
      <c r="E374" s="50">
        <v>614500</v>
      </c>
      <c r="F374" s="54" t="s">
        <v>243</v>
      </c>
      <c r="G374" s="99">
        <v>1300000</v>
      </c>
      <c r="H374" s="100">
        <v>0</v>
      </c>
      <c r="I374" s="98">
        <f t="shared" ref="I374" si="1214">SUM(G374:H374)</f>
        <v>1300000</v>
      </c>
      <c r="J374" s="99"/>
      <c r="K374" s="100"/>
      <c r="L374" s="98">
        <f t="shared" ref="L374" si="1215">SUM(J374:K374)</f>
        <v>0</v>
      </c>
      <c r="M374" s="52"/>
      <c r="N374" s="53"/>
      <c r="O374" s="98">
        <f t="shared" ref="O374" si="1216">SUM(M374:N374)</f>
        <v>0</v>
      </c>
      <c r="P374" s="52"/>
      <c r="Q374" s="53"/>
      <c r="R374" s="98">
        <f t="shared" ref="R374" si="1217">SUM(P374:Q374)</f>
        <v>0</v>
      </c>
      <c r="S374" s="52"/>
      <c r="T374" s="53"/>
      <c r="U374" s="98">
        <f t="shared" ref="U374" si="1218">SUM(S374:T374)</f>
        <v>0</v>
      </c>
      <c r="V374" s="99">
        <f>S374+P374+M374+J374</f>
        <v>0</v>
      </c>
      <c r="W374" s="100">
        <f>T374+Q374+N374+K374</f>
        <v>0</v>
      </c>
      <c r="X374" s="101">
        <f t="shared" ref="X374" si="1219">SUM(V374:W374)</f>
        <v>0</v>
      </c>
      <c r="Y374" s="116" t="str">
        <f t="shared" si="1038"/>
        <v/>
      </c>
    </row>
    <row r="375" spans="1:25" hidden="1">
      <c r="A375" s="40"/>
      <c r="B375" s="41"/>
      <c r="C375" s="42"/>
      <c r="D375" s="76"/>
      <c r="E375" s="44">
        <v>821000</v>
      </c>
      <c r="F375" s="45" t="s">
        <v>85</v>
      </c>
      <c r="G375" s="94">
        <f>SUM(G376:G377)</f>
        <v>1000</v>
      </c>
      <c r="H375" s="95">
        <f t="shared" ref="H375" si="1220">SUM(H376:H377)</f>
        <v>0</v>
      </c>
      <c r="I375" s="96">
        <f t="shared" ref="I375" si="1221">SUM(I376:I377)</f>
        <v>1000</v>
      </c>
      <c r="J375" s="94">
        <f t="shared" ref="J375" si="1222">SUM(J376:J377)</f>
        <v>0</v>
      </c>
      <c r="K375" s="95">
        <f t="shared" ref="K375" si="1223">SUM(K376:K377)</f>
        <v>0</v>
      </c>
      <c r="L375" s="96">
        <f t="shared" ref="L375" si="1224">SUM(L376:L377)</f>
        <v>0</v>
      </c>
      <c r="M375" s="94">
        <f t="shared" ref="M375" si="1225">SUM(M376:M377)</f>
        <v>0</v>
      </c>
      <c r="N375" s="95">
        <f t="shared" ref="N375" si="1226">SUM(N376:N377)</f>
        <v>0</v>
      </c>
      <c r="O375" s="96">
        <f t="shared" ref="O375" si="1227">SUM(O376:O377)</f>
        <v>0</v>
      </c>
      <c r="P375" s="94">
        <f t="shared" ref="P375" si="1228">SUM(P376:P377)</f>
        <v>0</v>
      </c>
      <c r="Q375" s="95">
        <f t="shared" ref="Q375" si="1229">SUM(Q376:Q377)</f>
        <v>0</v>
      </c>
      <c r="R375" s="96">
        <f t="shared" ref="R375" si="1230">SUM(R376:R377)</f>
        <v>0</v>
      </c>
      <c r="S375" s="94">
        <f t="shared" ref="S375" si="1231">SUM(S376:S377)</f>
        <v>0</v>
      </c>
      <c r="T375" s="95">
        <f t="shared" ref="T375" si="1232">SUM(T376:T377)</f>
        <v>0</v>
      </c>
      <c r="U375" s="96">
        <f t="shared" ref="U375" si="1233">SUM(U376:U377)</f>
        <v>0</v>
      </c>
      <c r="V375" s="94">
        <f t="shared" ref="V375" si="1234">SUM(V376:V377)</f>
        <v>0</v>
      </c>
      <c r="W375" s="95">
        <f t="shared" ref="W375" si="1235">SUM(W376:W377)</f>
        <v>0</v>
      </c>
      <c r="X375" s="97">
        <f t="shared" ref="X375" si="1236">SUM(X376:X377)</f>
        <v>0</v>
      </c>
      <c r="Y375" s="116" t="str">
        <f t="shared" si="1038"/>
        <v/>
      </c>
    </row>
    <row r="376" spans="1:25" hidden="1">
      <c r="A376" s="48"/>
      <c r="B376" s="43"/>
      <c r="C376" s="49"/>
      <c r="D376" s="76"/>
      <c r="E376" s="50">
        <v>821200</v>
      </c>
      <c r="F376" s="51" t="s">
        <v>86</v>
      </c>
      <c r="G376" s="99">
        <v>0</v>
      </c>
      <c r="H376" s="100">
        <v>0</v>
      </c>
      <c r="I376" s="98">
        <f>SUM(G376:H376)</f>
        <v>0</v>
      </c>
      <c r="J376" s="99"/>
      <c r="K376" s="100"/>
      <c r="L376" s="98">
        <f>SUM(J376:K376)</f>
        <v>0</v>
      </c>
      <c r="M376" s="52"/>
      <c r="N376" s="53"/>
      <c r="O376" s="98">
        <f>SUM(M376:N376)</f>
        <v>0</v>
      </c>
      <c r="P376" s="52"/>
      <c r="Q376" s="53"/>
      <c r="R376" s="98">
        <f>SUM(P376:Q376)</f>
        <v>0</v>
      </c>
      <c r="S376" s="52"/>
      <c r="T376" s="53"/>
      <c r="U376" s="98">
        <f>SUM(S376:T376)</f>
        <v>0</v>
      </c>
      <c r="V376" s="99">
        <f t="shared" ref="V376:V377" si="1237">S376+P376+M376+J376</f>
        <v>0</v>
      </c>
      <c r="W376" s="100">
        <f t="shared" ref="W376:W377" si="1238">T376+Q376+N376+K376</f>
        <v>0</v>
      </c>
      <c r="X376" s="101">
        <f>SUM(V376:W376)</f>
        <v>0</v>
      </c>
      <c r="Y376" s="116" t="str">
        <f t="shared" si="1038"/>
        <v/>
      </c>
    </row>
    <row r="377" spans="1:25" ht="12.75" hidden="1" thickBot="1">
      <c r="A377" s="55"/>
      <c r="B377" s="56"/>
      <c r="C377" s="57"/>
      <c r="D377" s="81"/>
      <c r="E377" s="58">
        <v>821300</v>
      </c>
      <c r="F377" s="59" t="s">
        <v>87</v>
      </c>
      <c r="G377" s="103">
        <v>1000</v>
      </c>
      <c r="H377" s="104">
        <v>0</v>
      </c>
      <c r="I377" s="102">
        <f>SUM(G377:H377)</f>
        <v>1000</v>
      </c>
      <c r="J377" s="103"/>
      <c r="K377" s="104"/>
      <c r="L377" s="102">
        <f>SUM(J377:K377)</f>
        <v>0</v>
      </c>
      <c r="M377" s="60"/>
      <c r="N377" s="61"/>
      <c r="O377" s="102">
        <f>SUM(M377:N377)</f>
        <v>0</v>
      </c>
      <c r="P377" s="60"/>
      <c r="Q377" s="61"/>
      <c r="R377" s="102">
        <f>SUM(P377:Q377)</f>
        <v>0</v>
      </c>
      <c r="S377" s="60"/>
      <c r="T377" s="61"/>
      <c r="U377" s="102">
        <f>SUM(S377:T377)</f>
        <v>0</v>
      </c>
      <c r="V377" s="103">
        <f t="shared" si="1237"/>
        <v>0</v>
      </c>
      <c r="W377" s="104">
        <f t="shared" si="1238"/>
        <v>0</v>
      </c>
      <c r="X377" s="105">
        <f>SUM(V377:W377)</f>
        <v>0</v>
      </c>
      <c r="Y377" s="116" t="str">
        <f t="shared" si="1038"/>
        <v/>
      </c>
    </row>
    <row r="378" spans="1:25" ht="12.75" hidden="1" thickBot="1">
      <c r="A378" s="62"/>
      <c r="B378" s="63"/>
      <c r="C378" s="64"/>
      <c r="D378" s="78"/>
      <c r="E378" s="63"/>
      <c r="F378" s="66" t="s">
        <v>128</v>
      </c>
      <c r="G378" s="106">
        <f>G356+G360+G362+G373+G375</f>
        <v>1585110</v>
      </c>
      <c r="H378" s="107">
        <f t="shared" ref="H378:X378" si="1239">H356+H360+H362+H373+H375</f>
        <v>0</v>
      </c>
      <c r="I378" s="108">
        <f t="shared" si="1239"/>
        <v>1585110</v>
      </c>
      <c r="J378" s="106">
        <f t="shared" si="1239"/>
        <v>0</v>
      </c>
      <c r="K378" s="107">
        <f t="shared" si="1239"/>
        <v>0</v>
      </c>
      <c r="L378" s="108">
        <f t="shared" si="1239"/>
        <v>0</v>
      </c>
      <c r="M378" s="106">
        <f t="shared" si="1239"/>
        <v>0</v>
      </c>
      <c r="N378" s="107">
        <f t="shared" si="1239"/>
        <v>0</v>
      </c>
      <c r="O378" s="108">
        <f t="shared" si="1239"/>
        <v>0</v>
      </c>
      <c r="P378" s="106">
        <f t="shared" si="1239"/>
        <v>0</v>
      </c>
      <c r="Q378" s="107">
        <f t="shared" si="1239"/>
        <v>0</v>
      </c>
      <c r="R378" s="108">
        <f t="shared" si="1239"/>
        <v>0</v>
      </c>
      <c r="S378" s="106">
        <f t="shared" si="1239"/>
        <v>0</v>
      </c>
      <c r="T378" s="107">
        <f t="shared" si="1239"/>
        <v>0</v>
      </c>
      <c r="U378" s="108">
        <f t="shared" si="1239"/>
        <v>0</v>
      </c>
      <c r="V378" s="106">
        <f t="shared" si="1239"/>
        <v>0</v>
      </c>
      <c r="W378" s="107">
        <f t="shared" si="1239"/>
        <v>0</v>
      </c>
      <c r="X378" s="109">
        <f t="shared" si="1239"/>
        <v>0</v>
      </c>
      <c r="Y378" s="116" t="str">
        <f t="shared" si="1038"/>
        <v/>
      </c>
    </row>
    <row r="379" spans="1:25" hidden="1">
      <c r="D379" s="67"/>
      <c r="G379" s="179"/>
      <c r="H379" s="179"/>
      <c r="I379" s="179"/>
      <c r="J379" s="179"/>
      <c r="K379" s="179"/>
      <c r="L379" s="179"/>
      <c r="Y379" s="116" t="str">
        <f t="shared" si="1038"/>
        <v/>
      </c>
    </row>
    <row r="380" spans="1:25" hidden="1">
      <c r="A380" s="68" t="s">
        <v>129</v>
      </c>
      <c r="B380" s="69" t="s">
        <v>67</v>
      </c>
      <c r="C380" s="70" t="s">
        <v>68</v>
      </c>
      <c r="D380" s="76"/>
      <c r="E380" s="43"/>
      <c r="F380" s="45" t="s">
        <v>30</v>
      </c>
      <c r="G380" s="180"/>
      <c r="H380" s="181"/>
      <c r="I380" s="182"/>
      <c r="J380" s="180"/>
      <c r="K380" s="181"/>
      <c r="L380" s="182"/>
      <c r="M380" s="48"/>
      <c r="N380" s="43"/>
      <c r="O380" s="49"/>
      <c r="P380" s="48"/>
      <c r="Q380" s="43"/>
      <c r="R380" s="49"/>
      <c r="S380" s="48"/>
      <c r="T380" s="43"/>
      <c r="U380" s="49"/>
      <c r="V380" s="48"/>
      <c r="W380" s="43"/>
      <c r="X380" s="74"/>
      <c r="Y380" s="116" t="str">
        <f t="shared" si="1038"/>
        <v/>
      </c>
    </row>
    <row r="381" spans="1:25" hidden="1">
      <c r="A381" s="40"/>
      <c r="B381" s="41"/>
      <c r="C381" s="42"/>
      <c r="D381" s="76"/>
      <c r="E381" s="44">
        <v>600000</v>
      </c>
      <c r="F381" s="45" t="s">
        <v>210</v>
      </c>
      <c r="G381" s="94">
        <f t="shared" ref="G381:X381" si="1240">G382</f>
        <v>15000</v>
      </c>
      <c r="H381" s="95">
        <f t="shared" si="1240"/>
        <v>0</v>
      </c>
      <c r="I381" s="96">
        <f t="shared" si="1240"/>
        <v>15000</v>
      </c>
      <c r="J381" s="94">
        <f t="shared" si="1240"/>
        <v>0</v>
      </c>
      <c r="K381" s="95">
        <f t="shared" si="1240"/>
        <v>0</v>
      </c>
      <c r="L381" s="96">
        <f t="shared" si="1240"/>
        <v>0</v>
      </c>
      <c r="M381" s="94">
        <f t="shared" si="1240"/>
        <v>0</v>
      </c>
      <c r="N381" s="95">
        <f t="shared" si="1240"/>
        <v>0</v>
      </c>
      <c r="O381" s="96">
        <f t="shared" si="1240"/>
        <v>0</v>
      </c>
      <c r="P381" s="94">
        <f t="shared" si="1240"/>
        <v>0</v>
      </c>
      <c r="Q381" s="95">
        <f t="shared" si="1240"/>
        <v>0</v>
      </c>
      <c r="R381" s="96">
        <f t="shared" si="1240"/>
        <v>0</v>
      </c>
      <c r="S381" s="94">
        <f t="shared" si="1240"/>
        <v>0</v>
      </c>
      <c r="T381" s="95">
        <f t="shared" si="1240"/>
        <v>0</v>
      </c>
      <c r="U381" s="96">
        <f t="shared" si="1240"/>
        <v>0</v>
      </c>
      <c r="V381" s="94">
        <f t="shared" si="1240"/>
        <v>0</v>
      </c>
      <c r="W381" s="95">
        <f t="shared" si="1240"/>
        <v>0</v>
      </c>
      <c r="X381" s="127">
        <f t="shared" si="1240"/>
        <v>0</v>
      </c>
      <c r="Y381" s="116" t="str">
        <f t="shared" ref="Y381:Y382" si="1241">IF(OR(V381&gt;G381, W381&gt;H381),"Ukupni operativni plan je veći od Proračuna!","")</f>
        <v/>
      </c>
    </row>
    <row r="382" spans="1:25" hidden="1">
      <c r="A382" s="48"/>
      <c r="B382" s="43"/>
      <c r="C382" s="49"/>
      <c r="D382" s="76"/>
      <c r="E382" s="50">
        <v>600000</v>
      </c>
      <c r="F382" s="51" t="s">
        <v>214</v>
      </c>
      <c r="G382" s="99">
        <v>15000</v>
      </c>
      <c r="H382" s="100">
        <v>0</v>
      </c>
      <c r="I382" s="98">
        <f>SUM(G382:H382)</f>
        <v>15000</v>
      </c>
      <c r="J382" s="99"/>
      <c r="K382" s="100"/>
      <c r="L382" s="98">
        <f>SUM(J382:K382)</f>
        <v>0</v>
      </c>
      <c r="M382" s="52"/>
      <c r="N382" s="53"/>
      <c r="O382" s="98">
        <f>SUM(M382:N382)</f>
        <v>0</v>
      </c>
      <c r="P382" s="52"/>
      <c r="Q382" s="53"/>
      <c r="R382" s="98">
        <f>SUM(P382:Q382)</f>
        <v>0</v>
      </c>
      <c r="S382" s="52"/>
      <c r="T382" s="53"/>
      <c r="U382" s="98">
        <f>SUM(S382:T382)</f>
        <v>0</v>
      </c>
      <c r="V382" s="99">
        <f t="shared" ref="V382" si="1242">S382+P382+M382+J382</f>
        <v>0</v>
      </c>
      <c r="W382" s="100">
        <f t="shared" ref="W382" si="1243">T382+Q382+N382+K382</f>
        <v>0</v>
      </c>
      <c r="X382" s="101">
        <f>SUM(V382:W382)</f>
        <v>0</v>
      </c>
      <c r="Y382" s="116" t="str">
        <f t="shared" si="1241"/>
        <v/>
      </c>
    </row>
    <row r="383" spans="1:25" hidden="1">
      <c r="A383" s="40"/>
      <c r="B383" s="41"/>
      <c r="C383" s="42"/>
      <c r="D383" s="76"/>
      <c r="E383" s="44">
        <v>611000</v>
      </c>
      <c r="F383" s="45" t="s">
        <v>69</v>
      </c>
      <c r="G383" s="94">
        <f>SUM(G384:G386)</f>
        <v>386910</v>
      </c>
      <c r="H383" s="95">
        <f>SUM(H384:H386)</f>
        <v>0</v>
      </c>
      <c r="I383" s="96">
        <f t="shared" ref="I383" si="1244">SUM(I384:I386)</f>
        <v>386910</v>
      </c>
      <c r="J383" s="94">
        <f t="shared" ref="J383" si="1245">SUM(J384:J386)</f>
        <v>0</v>
      </c>
      <c r="K383" s="95">
        <f t="shared" ref="K383" si="1246">SUM(K384:K386)</f>
        <v>0</v>
      </c>
      <c r="L383" s="96">
        <f t="shared" ref="L383" si="1247">SUM(L384:L386)</f>
        <v>0</v>
      </c>
      <c r="M383" s="94">
        <f t="shared" ref="M383" si="1248">SUM(M384:M386)</f>
        <v>0</v>
      </c>
      <c r="N383" s="95">
        <f t="shared" ref="N383" si="1249">SUM(N384:N386)</f>
        <v>0</v>
      </c>
      <c r="O383" s="96">
        <f t="shared" ref="O383" si="1250">SUM(O384:O386)</f>
        <v>0</v>
      </c>
      <c r="P383" s="94">
        <f t="shared" ref="P383" si="1251">SUM(P384:P386)</f>
        <v>0</v>
      </c>
      <c r="Q383" s="95">
        <f t="shared" ref="Q383" si="1252">SUM(Q384:Q386)</f>
        <v>0</v>
      </c>
      <c r="R383" s="96">
        <f t="shared" ref="R383" si="1253">SUM(R384:R386)</f>
        <v>0</v>
      </c>
      <c r="S383" s="94">
        <f t="shared" ref="S383" si="1254">SUM(S384:S386)</f>
        <v>0</v>
      </c>
      <c r="T383" s="95">
        <f t="shared" ref="T383" si="1255">SUM(T384:T386)</f>
        <v>0</v>
      </c>
      <c r="U383" s="96">
        <f t="shared" ref="U383" si="1256">SUM(U384:U386)</f>
        <v>0</v>
      </c>
      <c r="V383" s="94">
        <f t="shared" ref="V383" si="1257">SUM(V384:V386)</f>
        <v>0</v>
      </c>
      <c r="W383" s="95">
        <f t="shared" ref="W383" si="1258">SUM(W384:W386)</f>
        <v>0</v>
      </c>
      <c r="X383" s="97">
        <f t="shared" ref="X383" si="1259">SUM(X384:X386)</f>
        <v>0</v>
      </c>
      <c r="Y383" s="116" t="str">
        <f t="shared" si="1038"/>
        <v/>
      </c>
    </row>
    <row r="384" spans="1:25" hidden="1">
      <c r="A384" s="48"/>
      <c r="B384" s="43"/>
      <c r="C384" s="49"/>
      <c r="D384" s="76"/>
      <c r="E384" s="50">
        <v>611100</v>
      </c>
      <c r="F384" s="51" t="s">
        <v>70</v>
      </c>
      <c r="G384" s="99">
        <v>317660</v>
      </c>
      <c r="H384" s="100">
        <v>0</v>
      </c>
      <c r="I384" s="98">
        <f>SUM(G384:H384)</f>
        <v>317660</v>
      </c>
      <c r="J384" s="99"/>
      <c r="K384" s="100"/>
      <c r="L384" s="98">
        <f>SUM(J384:K384)</f>
        <v>0</v>
      </c>
      <c r="M384" s="52"/>
      <c r="N384" s="53"/>
      <c r="O384" s="98">
        <f>SUM(M384:N384)</f>
        <v>0</v>
      </c>
      <c r="P384" s="52"/>
      <c r="Q384" s="53"/>
      <c r="R384" s="98">
        <f>SUM(P384:Q384)</f>
        <v>0</v>
      </c>
      <c r="S384" s="52"/>
      <c r="T384" s="53"/>
      <c r="U384" s="98">
        <f>SUM(S384:T384)</f>
        <v>0</v>
      </c>
      <c r="V384" s="99">
        <f t="shared" ref="V384:V386" si="1260">S384+P384+M384+J384</f>
        <v>0</v>
      </c>
      <c r="W384" s="100">
        <f t="shared" ref="W384:W386" si="1261">T384+Q384+N384+K384</f>
        <v>0</v>
      </c>
      <c r="X384" s="101">
        <f>SUM(V384:W384)</f>
        <v>0</v>
      </c>
      <c r="Y384" s="116" t="str">
        <f t="shared" si="1038"/>
        <v/>
      </c>
    </row>
    <row r="385" spans="1:25" hidden="1">
      <c r="A385" s="48"/>
      <c r="B385" s="43"/>
      <c r="C385" s="49"/>
      <c r="D385" s="76"/>
      <c r="E385" s="50">
        <v>611200</v>
      </c>
      <c r="F385" s="51" t="s">
        <v>71</v>
      </c>
      <c r="G385" s="99">
        <v>69250</v>
      </c>
      <c r="H385" s="100">
        <v>0</v>
      </c>
      <c r="I385" s="98">
        <f t="shared" ref="I385:I386" si="1262">SUM(G385:H385)</f>
        <v>69250</v>
      </c>
      <c r="J385" s="99"/>
      <c r="K385" s="100"/>
      <c r="L385" s="98">
        <f t="shared" ref="L385:L386" si="1263">SUM(J385:K385)</f>
        <v>0</v>
      </c>
      <c r="M385" s="52"/>
      <c r="N385" s="53"/>
      <c r="O385" s="98">
        <f t="shared" ref="O385:O386" si="1264">SUM(M385:N385)</f>
        <v>0</v>
      </c>
      <c r="P385" s="52"/>
      <c r="Q385" s="53"/>
      <c r="R385" s="98">
        <f t="shared" ref="R385:R386" si="1265">SUM(P385:Q385)</f>
        <v>0</v>
      </c>
      <c r="S385" s="52"/>
      <c r="T385" s="53"/>
      <c r="U385" s="98">
        <f t="shared" ref="U385:U386" si="1266">SUM(S385:T385)</f>
        <v>0</v>
      </c>
      <c r="V385" s="99">
        <f t="shared" si="1260"/>
        <v>0</v>
      </c>
      <c r="W385" s="100">
        <f t="shared" si="1261"/>
        <v>0</v>
      </c>
      <c r="X385" s="101">
        <f t="shared" ref="X385:X386" si="1267">SUM(V385:W385)</f>
        <v>0</v>
      </c>
      <c r="Y385" s="116" t="str">
        <f t="shared" si="1038"/>
        <v/>
      </c>
    </row>
    <row r="386" spans="1:25" hidden="1">
      <c r="A386" s="48"/>
      <c r="B386" s="43"/>
      <c r="C386" s="49"/>
      <c r="D386" s="76"/>
      <c r="E386" s="50">
        <v>611200</v>
      </c>
      <c r="F386" s="51" t="s">
        <v>72</v>
      </c>
      <c r="G386" s="99">
        <v>0</v>
      </c>
      <c r="H386" s="100">
        <v>0</v>
      </c>
      <c r="I386" s="98">
        <f t="shared" si="1262"/>
        <v>0</v>
      </c>
      <c r="J386" s="99"/>
      <c r="K386" s="100"/>
      <c r="L386" s="98">
        <f t="shared" si="1263"/>
        <v>0</v>
      </c>
      <c r="M386" s="52"/>
      <c r="N386" s="53"/>
      <c r="O386" s="98">
        <f t="shared" si="1264"/>
        <v>0</v>
      </c>
      <c r="P386" s="52"/>
      <c r="Q386" s="53"/>
      <c r="R386" s="98">
        <f t="shared" si="1265"/>
        <v>0</v>
      </c>
      <c r="S386" s="52"/>
      <c r="T386" s="53"/>
      <c r="U386" s="98">
        <f t="shared" si="1266"/>
        <v>0</v>
      </c>
      <c r="V386" s="99">
        <f t="shared" si="1260"/>
        <v>0</v>
      </c>
      <c r="W386" s="100">
        <f t="shared" si="1261"/>
        <v>0</v>
      </c>
      <c r="X386" s="101">
        <f t="shared" si="1267"/>
        <v>0</v>
      </c>
      <c r="Y386" s="116" t="str">
        <f t="shared" ref="Y386:Y451" si="1268">IF(OR(V386&gt;G386, W386&gt;H386),"Ukupni operativni plan je veći od Proračuna!","")</f>
        <v/>
      </c>
    </row>
    <row r="387" spans="1:25" hidden="1">
      <c r="A387" s="40"/>
      <c r="B387" s="41"/>
      <c r="C387" s="42"/>
      <c r="D387" s="76"/>
      <c r="E387" s="44">
        <v>612000</v>
      </c>
      <c r="F387" s="45" t="s">
        <v>73</v>
      </c>
      <c r="G387" s="94">
        <f>G388</f>
        <v>34240</v>
      </c>
      <c r="H387" s="95">
        <f>H388</f>
        <v>0</v>
      </c>
      <c r="I387" s="96">
        <f t="shared" ref="I387" si="1269">I388</f>
        <v>34240</v>
      </c>
      <c r="J387" s="94">
        <f t="shared" ref="J387" si="1270">J388</f>
        <v>0</v>
      </c>
      <c r="K387" s="95">
        <f t="shared" ref="K387" si="1271">K388</f>
        <v>0</v>
      </c>
      <c r="L387" s="96">
        <f t="shared" ref="L387" si="1272">L388</f>
        <v>0</v>
      </c>
      <c r="M387" s="94">
        <f t="shared" ref="M387" si="1273">M388</f>
        <v>0</v>
      </c>
      <c r="N387" s="95">
        <f t="shared" ref="N387" si="1274">N388</f>
        <v>0</v>
      </c>
      <c r="O387" s="96">
        <f t="shared" ref="O387" si="1275">O388</f>
        <v>0</v>
      </c>
      <c r="P387" s="94">
        <f t="shared" ref="P387" si="1276">P388</f>
        <v>0</v>
      </c>
      <c r="Q387" s="95">
        <f t="shared" ref="Q387" si="1277">Q388</f>
        <v>0</v>
      </c>
      <c r="R387" s="96">
        <f t="shared" ref="R387" si="1278">R388</f>
        <v>0</v>
      </c>
      <c r="S387" s="94">
        <f t="shared" ref="S387" si="1279">S388</f>
        <v>0</v>
      </c>
      <c r="T387" s="95">
        <f t="shared" ref="T387" si="1280">T388</f>
        <v>0</v>
      </c>
      <c r="U387" s="96">
        <f t="shared" ref="U387" si="1281">U388</f>
        <v>0</v>
      </c>
      <c r="V387" s="94">
        <f t="shared" ref="V387" si="1282">V388</f>
        <v>0</v>
      </c>
      <c r="W387" s="95">
        <f t="shared" ref="W387" si="1283">W388</f>
        <v>0</v>
      </c>
      <c r="X387" s="97">
        <f t="shared" ref="X387" si="1284">X388</f>
        <v>0</v>
      </c>
      <c r="Y387" s="116" t="str">
        <f t="shared" si="1268"/>
        <v/>
      </c>
    </row>
    <row r="388" spans="1:25" hidden="1">
      <c r="A388" s="48"/>
      <c r="B388" s="43"/>
      <c r="C388" s="49"/>
      <c r="D388" s="76"/>
      <c r="E388" s="50">
        <v>612100</v>
      </c>
      <c r="F388" s="51" t="s">
        <v>73</v>
      </c>
      <c r="G388" s="99">
        <v>34240</v>
      </c>
      <c r="H388" s="100">
        <v>0</v>
      </c>
      <c r="I388" s="98">
        <f>SUM(G388:H388)</f>
        <v>34240</v>
      </c>
      <c r="J388" s="99"/>
      <c r="K388" s="100"/>
      <c r="L388" s="98">
        <f>SUM(J388:K388)</f>
        <v>0</v>
      </c>
      <c r="M388" s="52"/>
      <c r="N388" s="53"/>
      <c r="O388" s="98">
        <f>SUM(M388:N388)</f>
        <v>0</v>
      </c>
      <c r="P388" s="52"/>
      <c r="Q388" s="53"/>
      <c r="R388" s="98">
        <f>SUM(P388:Q388)</f>
        <v>0</v>
      </c>
      <c r="S388" s="52"/>
      <c r="T388" s="53"/>
      <c r="U388" s="98">
        <f>SUM(S388:T388)</f>
        <v>0</v>
      </c>
      <c r="V388" s="99">
        <f>S388+P388+M388+J388</f>
        <v>0</v>
      </c>
      <c r="W388" s="100">
        <f>T388+Q388+N388+K388</f>
        <v>0</v>
      </c>
      <c r="X388" s="101">
        <f>SUM(V388:W388)</f>
        <v>0</v>
      </c>
      <c r="Y388" s="116" t="str">
        <f t="shared" si="1268"/>
        <v/>
      </c>
    </row>
    <row r="389" spans="1:25" hidden="1">
      <c r="A389" s="40"/>
      <c r="B389" s="41"/>
      <c r="C389" s="42"/>
      <c r="D389" s="76"/>
      <c r="E389" s="44">
        <v>613000</v>
      </c>
      <c r="F389" s="45" t="s">
        <v>74</v>
      </c>
      <c r="G389" s="94">
        <f>SUM(G390:G400)</f>
        <v>139000</v>
      </c>
      <c r="H389" s="95">
        <f>SUM(H390:H400)</f>
        <v>0</v>
      </c>
      <c r="I389" s="96">
        <f t="shared" ref="I389" si="1285">SUM(I390:I400)</f>
        <v>139000</v>
      </c>
      <c r="J389" s="94">
        <f t="shared" ref="J389" si="1286">SUM(J390:J400)</f>
        <v>0</v>
      </c>
      <c r="K389" s="95">
        <f t="shared" ref="K389" si="1287">SUM(K390:K400)</f>
        <v>0</v>
      </c>
      <c r="L389" s="96">
        <f t="shared" ref="L389" si="1288">SUM(L390:L400)</f>
        <v>0</v>
      </c>
      <c r="M389" s="94">
        <f t="shared" ref="M389" si="1289">SUM(M390:M400)</f>
        <v>0</v>
      </c>
      <c r="N389" s="95">
        <f t="shared" ref="N389" si="1290">SUM(N390:N400)</f>
        <v>0</v>
      </c>
      <c r="O389" s="96">
        <f t="shared" ref="O389" si="1291">SUM(O390:O400)</f>
        <v>0</v>
      </c>
      <c r="P389" s="94">
        <f t="shared" ref="P389" si="1292">SUM(P390:P400)</f>
        <v>0</v>
      </c>
      <c r="Q389" s="95">
        <f t="shared" ref="Q389" si="1293">SUM(Q390:Q400)</f>
        <v>0</v>
      </c>
      <c r="R389" s="96">
        <f t="shared" ref="R389" si="1294">SUM(R390:R400)</f>
        <v>0</v>
      </c>
      <c r="S389" s="94">
        <f t="shared" ref="S389" si="1295">SUM(S390:S400)</f>
        <v>0</v>
      </c>
      <c r="T389" s="95">
        <f t="shared" ref="T389" si="1296">SUM(T390:T400)</f>
        <v>0</v>
      </c>
      <c r="U389" s="96">
        <f t="shared" ref="U389" si="1297">SUM(U390:U400)</f>
        <v>0</v>
      </c>
      <c r="V389" s="94">
        <f t="shared" ref="V389" si="1298">SUM(V390:V400)</f>
        <v>0</v>
      </c>
      <c r="W389" s="95">
        <f t="shared" ref="W389" si="1299">SUM(W390:W400)</f>
        <v>0</v>
      </c>
      <c r="X389" s="97">
        <f t="shared" ref="X389" si="1300">SUM(X390:X400)</f>
        <v>0</v>
      </c>
      <c r="Y389" s="116" t="str">
        <f t="shared" si="1268"/>
        <v/>
      </c>
    </row>
    <row r="390" spans="1:25" hidden="1">
      <c r="A390" s="48"/>
      <c r="B390" s="43"/>
      <c r="C390" s="49"/>
      <c r="D390" s="76"/>
      <c r="E390" s="50">
        <v>613100</v>
      </c>
      <c r="F390" s="54" t="s">
        <v>75</v>
      </c>
      <c r="G390" s="99">
        <v>5500</v>
      </c>
      <c r="H390" s="100">
        <v>0</v>
      </c>
      <c r="I390" s="98">
        <f t="shared" ref="I390:I400" si="1301">SUM(G390:H390)</f>
        <v>5500</v>
      </c>
      <c r="J390" s="99"/>
      <c r="K390" s="100"/>
      <c r="L390" s="98">
        <f t="shared" ref="L390:L400" si="1302">SUM(J390:K390)</f>
        <v>0</v>
      </c>
      <c r="M390" s="52"/>
      <c r="N390" s="53"/>
      <c r="O390" s="98">
        <f t="shared" ref="O390:O400" si="1303">SUM(M390:N390)</f>
        <v>0</v>
      </c>
      <c r="P390" s="52"/>
      <c r="Q390" s="53"/>
      <c r="R390" s="98">
        <f t="shared" ref="R390:R400" si="1304">SUM(P390:Q390)</f>
        <v>0</v>
      </c>
      <c r="S390" s="52"/>
      <c r="T390" s="53"/>
      <c r="U390" s="98">
        <f t="shared" ref="U390:U400" si="1305">SUM(S390:T390)</f>
        <v>0</v>
      </c>
      <c r="V390" s="99">
        <f t="shared" ref="V390:V400" si="1306">S390+P390+M390+J390</f>
        <v>0</v>
      </c>
      <c r="W390" s="100">
        <f t="shared" ref="W390:W400" si="1307">T390+Q390+N390+K390</f>
        <v>0</v>
      </c>
      <c r="X390" s="101">
        <f t="shared" ref="X390:X400" si="1308">SUM(V390:W390)</f>
        <v>0</v>
      </c>
      <c r="Y390" s="116" t="str">
        <f t="shared" si="1268"/>
        <v/>
      </c>
    </row>
    <row r="391" spans="1:25" hidden="1">
      <c r="A391" s="48"/>
      <c r="B391" s="43"/>
      <c r="C391" s="49"/>
      <c r="D391" s="76"/>
      <c r="E391" s="50">
        <v>613200</v>
      </c>
      <c r="F391" s="54" t="s">
        <v>76</v>
      </c>
      <c r="G391" s="99">
        <v>0</v>
      </c>
      <c r="H391" s="100">
        <v>0</v>
      </c>
      <c r="I391" s="98">
        <f t="shared" si="1301"/>
        <v>0</v>
      </c>
      <c r="J391" s="99"/>
      <c r="K391" s="100"/>
      <c r="L391" s="98">
        <f t="shared" si="1302"/>
        <v>0</v>
      </c>
      <c r="M391" s="52"/>
      <c r="N391" s="53"/>
      <c r="O391" s="98">
        <f t="shared" si="1303"/>
        <v>0</v>
      </c>
      <c r="P391" s="52"/>
      <c r="Q391" s="53"/>
      <c r="R391" s="98">
        <f t="shared" si="1304"/>
        <v>0</v>
      </c>
      <c r="S391" s="52"/>
      <c r="T391" s="53"/>
      <c r="U391" s="98">
        <f t="shared" si="1305"/>
        <v>0</v>
      </c>
      <c r="V391" s="99">
        <f t="shared" si="1306"/>
        <v>0</v>
      </c>
      <c r="W391" s="100">
        <f t="shared" si="1307"/>
        <v>0</v>
      </c>
      <c r="X391" s="101">
        <f t="shared" si="1308"/>
        <v>0</v>
      </c>
      <c r="Y391" s="116" t="str">
        <f t="shared" si="1268"/>
        <v/>
      </c>
    </row>
    <row r="392" spans="1:25" hidden="1">
      <c r="A392" s="48"/>
      <c r="B392" s="43"/>
      <c r="C392" s="49"/>
      <c r="D392" s="76"/>
      <c r="E392" s="50">
        <v>613300</v>
      </c>
      <c r="F392" s="54" t="s">
        <v>77</v>
      </c>
      <c r="G392" s="99">
        <v>7000</v>
      </c>
      <c r="H392" s="100">
        <v>0</v>
      </c>
      <c r="I392" s="98">
        <f t="shared" si="1301"/>
        <v>7000</v>
      </c>
      <c r="J392" s="99"/>
      <c r="K392" s="100"/>
      <c r="L392" s="98">
        <f t="shared" si="1302"/>
        <v>0</v>
      </c>
      <c r="M392" s="52"/>
      <c r="N392" s="53"/>
      <c r="O392" s="98">
        <f t="shared" si="1303"/>
        <v>0</v>
      </c>
      <c r="P392" s="52"/>
      <c r="Q392" s="53"/>
      <c r="R392" s="98">
        <f t="shared" si="1304"/>
        <v>0</v>
      </c>
      <c r="S392" s="52"/>
      <c r="T392" s="53"/>
      <c r="U392" s="98">
        <f t="shared" si="1305"/>
        <v>0</v>
      </c>
      <c r="V392" s="99">
        <f t="shared" si="1306"/>
        <v>0</v>
      </c>
      <c r="W392" s="100">
        <f t="shared" si="1307"/>
        <v>0</v>
      </c>
      <c r="X392" s="101">
        <f t="shared" si="1308"/>
        <v>0</v>
      </c>
      <c r="Y392" s="116" t="str">
        <f t="shared" si="1268"/>
        <v/>
      </c>
    </row>
    <row r="393" spans="1:25" hidden="1">
      <c r="A393" s="48"/>
      <c r="B393" s="43"/>
      <c r="C393" s="49"/>
      <c r="D393" s="76"/>
      <c r="E393" s="50">
        <v>613400</v>
      </c>
      <c r="F393" s="54" t="s">
        <v>78</v>
      </c>
      <c r="G393" s="99">
        <v>3000</v>
      </c>
      <c r="H393" s="100">
        <v>0</v>
      </c>
      <c r="I393" s="98">
        <f t="shared" si="1301"/>
        <v>3000</v>
      </c>
      <c r="J393" s="99"/>
      <c r="K393" s="100"/>
      <c r="L393" s="98">
        <f t="shared" si="1302"/>
        <v>0</v>
      </c>
      <c r="M393" s="52"/>
      <c r="N393" s="53"/>
      <c r="O393" s="98">
        <f t="shared" si="1303"/>
        <v>0</v>
      </c>
      <c r="P393" s="52"/>
      <c r="Q393" s="53"/>
      <c r="R393" s="98">
        <f t="shared" si="1304"/>
        <v>0</v>
      </c>
      <c r="S393" s="52"/>
      <c r="T393" s="53"/>
      <c r="U393" s="98">
        <f t="shared" si="1305"/>
        <v>0</v>
      </c>
      <c r="V393" s="99">
        <f t="shared" si="1306"/>
        <v>0</v>
      </c>
      <c r="W393" s="100">
        <f t="shared" si="1307"/>
        <v>0</v>
      </c>
      <c r="X393" s="101">
        <f t="shared" si="1308"/>
        <v>0</v>
      </c>
      <c r="Y393" s="116" t="str">
        <f t="shared" si="1268"/>
        <v/>
      </c>
    </row>
    <row r="394" spans="1:25" hidden="1">
      <c r="A394" s="48"/>
      <c r="B394" s="43"/>
      <c r="C394" s="49"/>
      <c r="D394" s="76"/>
      <c r="E394" s="50">
        <v>613500</v>
      </c>
      <c r="F394" s="54" t="s">
        <v>79</v>
      </c>
      <c r="G394" s="99">
        <v>0</v>
      </c>
      <c r="H394" s="100">
        <v>0</v>
      </c>
      <c r="I394" s="98">
        <f t="shared" si="1301"/>
        <v>0</v>
      </c>
      <c r="J394" s="99"/>
      <c r="K394" s="100"/>
      <c r="L394" s="98">
        <f t="shared" si="1302"/>
        <v>0</v>
      </c>
      <c r="M394" s="52"/>
      <c r="N394" s="53"/>
      <c r="O394" s="98">
        <f t="shared" si="1303"/>
        <v>0</v>
      </c>
      <c r="P394" s="52"/>
      <c r="Q394" s="53"/>
      <c r="R394" s="98">
        <f t="shared" si="1304"/>
        <v>0</v>
      </c>
      <c r="S394" s="52"/>
      <c r="T394" s="53"/>
      <c r="U394" s="98">
        <f t="shared" si="1305"/>
        <v>0</v>
      </c>
      <c r="V394" s="99">
        <f t="shared" si="1306"/>
        <v>0</v>
      </c>
      <c r="W394" s="100">
        <f t="shared" si="1307"/>
        <v>0</v>
      </c>
      <c r="X394" s="101">
        <f t="shared" si="1308"/>
        <v>0</v>
      </c>
      <c r="Y394" s="116" t="str">
        <f t="shared" si="1268"/>
        <v/>
      </c>
    </row>
    <row r="395" spans="1:25" hidden="1">
      <c r="A395" s="48"/>
      <c r="B395" s="43"/>
      <c r="C395" s="49"/>
      <c r="D395" s="76"/>
      <c r="E395" s="50">
        <v>613600</v>
      </c>
      <c r="F395" s="54" t="s">
        <v>82</v>
      </c>
      <c r="G395" s="99">
        <v>0</v>
      </c>
      <c r="H395" s="100">
        <v>0</v>
      </c>
      <c r="I395" s="98">
        <f t="shared" si="1301"/>
        <v>0</v>
      </c>
      <c r="J395" s="99"/>
      <c r="K395" s="100"/>
      <c r="L395" s="98">
        <f t="shared" si="1302"/>
        <v>0</v>
      </c>
      <c r="M395" s="52"/>
      <c r="N395" s="53"/>
      <c r="O395" s="98">
        <f t="shared" si="1303"/>
        <v>0</v>
      </c>
      <c r="P395" s="52"/>
      <c r="Q395" s="53"/>
      <c r="R395" s="98">
        <f t="shared" si="1304"/>
        <v>0</v>
      </c>
      <c r="S395" s="52"/>
      <c r="T395" s="53"/>
      <c r="U395" s="98">
        <f t="shared" si="1305"/>
        <v>0</v>
      </c>
      <c r="V395" s="99">
        <f t="shared" si="1306"/>
        <v>0</v>
      </c>
      <c r="W395" s="100">
        <f t="shared" si="1307"/>
        <v>0</v>
      </c>
      <c r="X395" s="101">
        <f t="shared" si="1308"/>
        <v>0</v>
      </c>
      <c r="Y395" s="116" t="str">
        <f t="shared" si="1268"/>
        <v/>
      </c>
    </row>
    <row r="396" spans="1:25" hidden="1">
      <c r="A396" s="48"/>
      <c r="B396" s="43"/>
      <c r="C396" s="49"/>
      <c r="D396" s="76"/>
      <c r="E396" s="50">
        <v>613700</v>
      </c>
      <c r="F396" s="54" t="s">
        <v>80</v>
      </c>
      <c r="G396" s="99">
        <v>1500</v>
      </c>
      <c r="H396" s="100">
        <v>0</v>
      </c>
      <c r="I396" s="98">
        <f t="shared" si="1301"/>
        <v>1500</v>
      </c>
      <c r="J396" s="99"/>
      <c r="K396" s="100"/>
      <c r="L396" s="98">
        <f t="shared" si="1302"/>
        <v>0</v>
      </c>
      <c r="M396" s="52"/>
      <c r="N396" s="53"/>
      <c r="O396" s="98">
        <f t="shared" si="1303"/>
        <v>0</v>
      </c>
      <c r="P396" s="52"/>
      <c r="Q396" s="53"/>
      <c r="R396" s="98">
        <f t="shared" si="1304"/>
        <v>0</v>
      </c>
      <c r="S396" s="52"/>
      <c r="T396" s="53"/>
      <c r="U396" s="98">
        <f t="shared" si="1305"/>
        <v>0</v>
      </c>
      <c r="V396" s="99">
        <f t="shared" si="1306"/>
        <v>0</v>
      </c>
      <c r="W396" s="100">
        <f t="shared" si="1307"/>
        <v>0</v>
      </c>
      <c r="X396" s="101">
        <f t="shared" si="1308"/>
        <v>0</v>
      </c>
      <c r="Y396" s="116" t="str">
        <f t="shared" si="1268"/>
        <v/>
      </c>
    </row>
    <row r="397" spans="1:25" hidden="1">
      <c r="A397" s="48"/>
      <c r="B397" s="43"/>
      <c r="C397" s="49"/>
      <c r="D397" s="76"/>
      <c r="E397" s="50">
        <v>613800</v>
      </c>
      <c r="F397" s="54" t="s">
        <v>83</v>
      </c>
      <c r="G397" s="99">
        <v>7200</v>
      </c>
      <c r="H397" s="100">
        <v>0</v>
      </c>
      <c r="I397" s="98">
        <f t="shared" si="1301"/>
        <v>7200</v>
      </c>
      <c r="J397" s="99"/>
      <c r="K397" s="100"/>
      <c r="L397" s="98">
        <f t="shared" si="1302"/>
        <v>0</v>
      </c>
      <c r="M397" s="52"/>
      <c r="N397" s="53"/>
      <c r="O397" s="98">
        <f t="shared" si="1303"/>
        <v>0</v>
      </c>
      <c r="P397" s="52"/>
      <c r="Q397" s="53"/>
      <c r="R397" s="98">
        <f t="shared" si="1304"/>
        <v>0</v>
      </c>
      <c r="S397" s="52"/>
      <c r="T397" s="53"/>
      <c r="U397" s="98">
        <f t="shared" si="1305"/>
        <v>0</v>
      </c>
      <c r="V397" s="99">
        <f t="shared" si="1306"/>
        <v>0</v>
      </c>
      <c r="W397" s="100">
        <f t="shared" si="1307"/>
        <v>0</v>
      </c>
      <c r="X397" s="101">
        <f t="shared" si="1308"/>
        <v>0</v>
      </c>
      <c r="Y397" s="116" t="str">
        <f t="shared" si="1268"/>
        <v/>
      </c>
    </row>
    <row r="398" spans="1:25" hidden="1">
      <c r="A398" s="48"/>
      <c r="B398" s="43"/>
      <c r="C398" s="49"/>
      <c r="D398" s="76"/>
      <c r="E398" s="50">
        <v>613900</v>
      </c>
      <c r="F398" s="54" t="s">
        <v>81</v>
      </c>
      <c r="G398" s="99">
        <v>34800</v>
      </c>
      <c r="H398" s="100">
        <v>0</v>
      </c>
      <c r="I398" s="98">
        <f t="shared" si="1301"/>
        <v>34800</v>
      </c>
      <c r="J398" s="99"/>
      <c r="K398" s="100"/>
      <c r="L398" s="98">
        <f t="shared" si="1302"/>
        <v>0</v>
      </c>
      <c r="M398" s="52"/>
      <c r="N398" s="53"/>
      <c r="O398" s="98">
        <f t="shared" si="1303"/>
        <v>0</v>
      </c>
      <c r="P398" s="52"/>
      <c r="Q398" s="53"/>
      <c r="R398" s="98">
        <f t="shared" si="1304"/>
        <v>0</v>
      </c>
      <c r="S398" s="52"/>
      <c r="T398" s="53"/>
      <c r="U398" s="98">
        <f t="shared" si="1305"/>
        <v>0</v>
      </c>
      <c r="V398" s="99">
        <f t="shared" si="1306"/>
        <v>0</v>
      </c>
      <c r="W398" s="100">
        <f t="shared" si="1307"/>
        <v>0</v>
      </c>
      <c r="X398" s="101">
        <f t="shared" si="1308"/>
        <v>0</v>
      </c>
      <c r="Y398" s="116" t="str">
        <f t="shared" si="1268"/>
        <v/>
      </c>
    </row>
    <row r="399" spans="1:25" hidden="1">
      <c r="A399" s="48"/>
      <c r="B399" s="43"/>
      <c r="C399" s="49"/>
      <c r="D399" s="76"/>
      <c r="E399" s="50">
        <v>613900</v>
      </c>
      <c r="F399" s="54" t="s">
        <v>246</v>
      </c>
      <c r="G399" s="99">
        <v>80000</v>
      </c>
      <c r="H399" s="100">
        <v>0</v>
      </c>
      <c r="I399" s="98">
        <f t="shared" si="1301"/>
        <v>80000</v>
      </c>
      <c r="J399" s="99"/>
      <c r="K399" s="100"/>
      <c r="L399" s="98">
        <f t="shared" si="1302"/>
        <v>0</v>
      </c>
      <c r="M399" s="52"/>
      <c r="N399" s="53"/>
      <c r="O399" s="98">
        <f t="shared" si="1303"/>
        <v>0</v>
      </c>
      <c r="P399" s="52"/>
      <c r="Q399" s="53"/>
      <c r="R399" s="98">
        <f t="shared" si="1304"/>
        <v>0</v>
      </c>
      <c r="S399" s="52"/>
      <c r="T399" s="53"/>
      <c r="U399" s="98">
        <f t="shared" si="1305"/>
        <v>0</v>
      </c>
      <c r="V399" s="99">
        <f t="shared" si="1306"/>
        <v>0</v>
      </c>
      <c r="W399" s="100">
        <f t="shared" si="1307"/>
        <v>0</v>
      </c>
      <c r="X399" s="101">
        <f t="shared" si="1308"/>
        <v>0</v>
      </c>
      <c r="Y399" s="116" t="str">
        <f t="shared" si="1268"/>
        <v/>
      </c>
    </row>
    <row r="400" spans="1:25" hidden="1">
      <c r="A400" s="48"/>
      <c r="B400" s="43"/>
      <c r="C400" s="49"/>
      <c r="D400" s="76"/>
      <c r="E400" s="50">
        <v>613900</v>
      </c>
      <c r="F400" s="54" t="s">
        <v>84</v>
      </c>
      <c r="G400" s="99">
        <v>0</v>
      </c>
      <c r="H400" s="100">
        <v>0</v>
      </c>
      <c r="I400" s="98">
        <f t="shared" si="1301"/>
        <v>0</v>
      </c>
      <c r="J400" s="99"/>
      <c r="K400" s="100"/>
      <c r="L400" s="98">
        <f t="shared" si="1302"/>
        <v>0</v>
      </c>
      <c r="M400" s="52"/>
      <c r="N400" s="53"/>
      <c r="O400" s="98">
        <f t="shared" si="1303"/>
        <v>0</v>
      </c>
      <c r="P400" s="52"/>
      <c r="Q400" s="53"/>
      <c r="R400" s="98">
        <f t="shared" si="1304"/>
        <v>0</v>
      </c>
      <c r="S400" s="52"/>
      <c r="T400" s="53"/>
      <c r="U400" s="98">
        <f t="shared" si="1305"/>
        <v>0</v>
      </c>
      <c r="V400" s="99">
        <f t="shared" si="1306"/>
        <v>0</v>
      </c>
      <c r="W400" s="100">
        <f t="shared" si="1307"/>
        <v>0</v>
      </c>
      <c r="X400" s="101">
        <f t="shared" si="1308"/>
        <v>0</v>
      </c>
      <c r="Y400" s="116" t="str">
        <f t="shared" si="1268"/>
        <v/>
      </c>
    </row>
    <row r="401" spans="1:25" hidden="1">
      <c r="A401" s="40"/>
      <c r="B401" s="41"/>
      <c r="C401" s="42"/>
      <c r="D401" s="76"/>
      <c r="E401" s="44">
        <v>614000</v>
      </c>
      <c r="F401" s="45" t="s">
        <v>93</v>
      </c>
      <c r="G401" s="94">
        <f t="shared" ref="G401:X401" si="1309">SUM(G402:G404)</f>
        <v>461000</v>
      </c>
      <c r="H401" s="95">
        <f t="shared" si="1309"/>
        <v>0</v>
      </c>
      <c r="I401" s="96">
        <f t="shared" si="1309"/>
        <v>461000</v>
      </c>
      <c r="J401" s="94">
        <f t="shared" si="1309"/>
        <v>0</v>
      </c>
      <c r="K401" s="95">
        <f t="shared" si="1309"/>
        <v>0</v>
      </c>
      <c r="L401" s="96">
        <f t="shared" si="1309"/>
        <v>0</v>
      </c>
      <c r="M401" s="94">
        <f t="shared" si="1309"/>
        <v>0</v>
      </c>
      <c r="N401" s="95">
        <f t="shared" si="1309"/>
        <v>0</v>
      </c>
      <c r="O401" s="96">
        <f t="shared" si="1309"/>
        <v>0</v>
      </c>
      <c r="P401" s="94">
        <f t="shared" si="1309"/>
        <v>0</v>
      </c>
      <c r="Q401" s="95">
        <f t="shared" si="1309"/>
        <v>0</v>
      </c>
      <c r="R401" s="96">
        <f t="shared" si="1309"/>
        <v>0</v>
      </c>
      <c r="S401" s="94">
        <f t="shared" si="1309"/>
        <v>0</v>
      </c>
      <c r="T401" s="95">
        <f t="shared" si="1309"/>
        <v>0</v>
      </c>
      <c r="U401" s="96">
        <f t="shared" si="1309"/>
        <v>0</v>
      </c>
      <c r="V401" s="94">
        <f t="shared" si="1309"/>
        <v>0</v>
      </c>
      <c r="W401" s="95">
        <f t="shared" si="1309"/>
        <v>0</v>
      </c>
      <c r="X401" s="97">
        <f t="shared" si="1309"/>
        <v>0</v>
      </c>
      <c r="Y401" s="116" t="str">
        <f t="shared" si="1268"/>
        <v/>
      </c>
    </row>
    <row r="402" spans="1:25" hidden="1">
      <c r="A402" s="48"/>
      <c r="B402" s="43"/>
      <c r="C402" s="49"/>
      <c r="D402" s="76"/>
      <c r="E402" s="50">
        <v>614100</v>
      </c>
      <c r="F402" s="54" t="s">
        <v>130</v>
      </c>
      <c r="G402" s="99">
        <v>350000</v>
      </c>
      <c r="H402" s="100">
        <v>0</v>
      </c>
      <c r="I402" s="98">
        <f t="shared" ref="I402:I404" si="1310">SUM(G402:H402)</f>
        <v>350000</v>
      </c>
      <c r="J402" s="183"/>
      <c r="K402" s="100"/>
      <c r="L402" s="98">
        <f t="shared" ref="L402:L404" si="1311">SUM(J402:K402)</f>
        <v>0</v>
      </c>
      <c r="M402" s="52"/>
      <c r="N402" s="53"/>
      <c r="O402" s="98">
        <f t="shared" ref="O402:O404" si="1312">SUM(M402:N402)</f>
        <v>0</v>
      </c>
      <c r="P402" s="52"/>
      <c r="Q402" s="53"/>
      <c r="R402" s="98">
        <f t="shared" ref="R402:R404" si="1313">SUM(P402:Q402)</f>
        <v>0</v>
      </c>
      <c r="S402" s="52"/>
      <c r="T402" s="53"/>
      <c r="U402" s="98">
        <f t="shared" ref="U402:U404" si="1314">SUM(S402:T402)</f>
        <v>0</v>
      </c>
      <c r="V402" s="99">
        <f t="shared" ref="V402:V404" si="1315">S402+P402+M402+J402</f>
        <v>0</v>
      </c>
      <c r="W402" s="100">
        <f t="shared" ref="W402:W404" si="1316">T402+Q402+N402+K402</f>
        <v>0</v>
      </c>
      <c r="X402" s="101">
        <f t="shared" ref="X402:X404" si="1317">SUM(V402:W402)</f>
        <v>0</v>
      </c>
      <c r="Y402" s="116" t="str">
        <f t="shared" si="1268"/>
        <v/>
      </c>
    </row>
    <row r="403" spans="1:25" hidden="1">
      <c r="A403" s="48"/>
      <c r="B403" s="43"/>
      <c r="C403" s="49"/>
      <c r="D403" s="76"/>
      <c r="E403" s="50">
        <v>614800</v>
      </c>
      <c r="F403" s="54" t="s">
        <v>131</v>
      </c>
      <c r="G403" s="99">
        <v>51000</v>
      </c>
      <c r="H403" s="100">
        <v>0</v>
      </c>
      <c r="I403" s="98">
        <f t="shared" si="1310"/>
        <v>51000</v>
      </c>
      <c r="J403" s="99"/>
      <c r="K403" s="100"/>
      <c r="L403" s="98">
        <f t="shared" si="1311"/>
        <v>0</v>
      </c>
      <c r="M403" s="52"/>
      <c r="N403" s="53"/>
      <c r="O403" s="98">
        <f t="shared" si="1312"/>
        <v>0</v>
      </c>
      <c r="P403" s="52"/>
      <c r="Q403" s="53"/>
      <c r="R403" s="98">
        <f t="shared" si="1313"/>
        <v>0</v>
      </c>
      <c r="S403" s="52"/>
      <c r="T403" s="53"/>
      <c r="U403" s="98">
        <f t="shared" si="1314"/>
        <v>0</v>
      </c>
      <c r="V403" s="99">
        <f t="shared" si="1315"/>
        <v>0</v>
      </c>
      <c r="W403" s="100">
        <f t="shared" si="1316"/>
        <v>0</v>
      </c>
      <c r="X403" s="101">
        <f t="shared" si="1317"/>
        <v>0</v>
      </c>
      <c r="Y403" s="116" t="str">
        <f t="shared" si="1268"/>
        <v/>
      </c>
    </row>
    <row r="404" spans="1:25" hidden="1">
      <c r="A404" s="48"/>
      <c r="B404" s="43"/>
      <c r="C404" s="49"/>
      <c r="D404" s="76"/>
      <c r="E404" s="50">
        <v>614800</v>
      </c>
      <c r="F404" s="54" t="s">
        <v>132</v>
      </c>
      <c r="G404" s="99">
        <v>60000</v>
      </c>
      <c r="H404" s="100">
        <v>0</v>
      </c>
      <c r="I404" s="98">
        <f t="shared" si="1310"/>
        <v>60000</v>
      </c>
      <c r="J404" s="99"/>
      <c r="K404" s="100"/>
      <c r="L404" s="98">
        <f t="shared" si="1311"/>
        <v>0</v>
      </c>
      <c r="M404" s="52"/>
      <c r="N404" s="53"/>
      <c r="O404" s="98">
        <f t="shared" si="1312"/>
        <v>0</v>
      </c>
      <c r="P404" s="52"/>
      <c r="Q404" s="53"/>
      <c r="R404" s="98">
        <f t="shared" si="1313"/>
        <v>0</v>
      </c>
      <c r="S404" s="52"/>
      <c r="T404" s="53"/>
      <c r="U404" s="98">
        <f t="shared" si="1314"/>
        <v>0</v>
      </c>
      <c r="V404" s="99">
        <f t="shared" si="1315"/>
        <v>0</v>
      </c>
      <c r="W404" s="100">
        <f t="shared" si="1316"/>
        <v>0</v>
      </c>
      <c r="X404" s="101">
        <f t="shared" si="1317"/>
        <v>0</v>
      </c>
      <c r="Y404" s="116" t="str">
        <f t="shared" si="1268"/>
        <v/>
      </c>
    </row>
    <row r="405" spans="1:25" hidden="1">
      <c r="A405" s="40"/>
      <c r="B405" s="41"/>
      <c r="C405" s="42"/>
      <c r="D405" s="76"/>
      <c r="E405" s="44">
        <v>616000</v>
      </c>
      <c r="F405" s="45" t="s">
        <v>133</v>
      </c>
      <c r="G405" s="94">
        <f t="shared" ref="G405:X405" si="1318">SUM(G406:G408)</f>
        <v>65500</v>
      </c>
      <c r="H405" s="95">
        <f t="shared" si="1318"/>
        <v>0</v>
      </c>
      <c r="I405" s="96">
        <f t="shared" si="1318"/>
        <v>65500</v>
      </c>
      <c r="J405" s="94">
        <f t="shared" si="1318"/>
        <v>0</v>
      </c>
      <c r="K405" s="95">
        <f t="shared" si="1318"/>
        <v>0</v>
      </c>
      <c r="L405" s="96">
        <f t="shared" si="1318"/>
        <v>0</v>
      </c>
      <c r="M405" s="94">
        <f t="shared" si="1318"/>
        <v>0</v>
      </c>
      <c r="N405" s="95">
        <f t="shared" si="1318"/>
        <v>0</v>
      </c>
      <c r="O405" s="96">
        <f t="shared" si="1318"/>
        <v>0</v>
      </c>
      <c r="P405" s="94">
        <f t="shared" si="1318"/>
        <v>0</v>
      </c>
      <c r="Q405" s="95">
        <f t="shared" si="1318"/>
        <v>0</v>
      </c>
      <c r="R405" s="96">
        <f t="shared" si="1318"/>
        <v>0</v>
      </c>
      <c r="S405" s="94">
        <f t="shared" si="1318"/>
        <v>0</v>
      </c>
      <c r="T405" s="95">
        <f t="shared" si="1318"/>
        <v>0</v>
      </c>
      <c r="U405" s="96">
        <f t="shared" si="1318"/>
        <v>0</v>
      </c>
      <c r="V405" s="94">
        <f t="shared" si="1318"/>
        <v>0</v>
      </c>
      <c r="W405" s="95">
        <f t="shared" si="1318"/>
        <v>0</v>
      </c>
      <c r="X405" s="96">
        <f t="shared" si="1318"/>
        <v>0</v>
      </c>
      <c r="Y405" s="116" t="str">
        <f t="shared" si="1268"/>
        <v/>
      </c>
    </row>
    <row r="406" spans="1:25" hidden="1">
      <c r="A406" s="48"/>
      <c r="B406" s="43"/>
      <c r="C406" s="49"/>
      <c r="D406" s="76"/>
      <c r="E406" s="50">
        <v>616300</v>
      </c>
      <c r="F406" s="54" t="s">
        <v>134</v>
      </c>
      <c r="G406" s="99">
        <v>0</v>
      </c>
      <c r="H406" s="100">
        <v>0</v>
      </c>
      <c r="I406" s="98">
        <f>SUM(G406:H406)</f>
        <v>0</v>
      </c>
      <c r="J406" s="99"/>
      <c r="K406" s="100"/>
      <c r="L406" s="98">
        <f>SUM(J406:K406)</f>
        <v>0</v>
      </c>
      <c r="M406" s="52"/>
      <c r="N406" s="53"/>
      <c r="O406" s="98">
        <f>SUM(M406:N406)</f>
        <v>0</v>
      </c>
      <c r="P406" s="52"/>
      <c r="Q406" s="53"/>
      <c r="R406" s="98">
        <f>SUM(P406:Q406)</f>
        <v>0</v>
      </c>
      <c r="S406" s="52"/>
      <c r="T406" s="53"/>
      <c r="U406" s="98">
        <f>SUM(S406:T406)</f>
        <v>0</v>
      </c>
      <c r="V406" s="99">
        <f t="shared" ref="V406:V408" si="1319">S406+P406+M406+J406</f>
        <v>0</v>
      </c>
      <c r="W406" s="100">
        <f t="shared" ref="W406:W408" si="1320">T406+Q406+N406+K406</f>
        <v>0</v>
      </c>
      <c r="X406" s="101">
        <f>SUM(V406:W406)</f>
        <v>0</v>
      </c>
      <c r="Y406" s="116" t="str">
        <f t="shared" si="1268"/>
        <v/>
      </c>
    </row>
    <row r="407" spans="1:25" hidden="1">
      <c r="A407" s="48"/>
      <c r="B407" s="43"/>
      <c r="C407" s="49"/>
      <c r="D407" s="76"/>
      <c r="E407" s="50">
        <v>616300</v>
      </c>
      <c r="F407" s="54" t="s">
        <v>135</v>
      </c>
      <c r="G407" s="99">
        <v>24000</v>
      </c>
      <c r="H407" s="100">
        <v>0</v>
      </c>
      <c r="I407" s="98">
        <f>SUM(G407:H407)</f>
        <v>24000</v>
      </c>
      <c r="J407" s="99"/>
      <c r="K407" s="100"/>
      <c r="L407" s="98">
        <f>SUM(J407:K407)</f>
        <v>0</v>
      </c>
      <c r="M407" s="52"/>
      <c r="N407" s="53"/>
      <c r="O407" s="98">
        <f>SUM(M407:N407)</f>
        <v>0</v>
      </c>
      <c r="P407" s="52"/>
      <c r="Q407" s="53"/>
      <c r="R407" s="98">
        <f>SUM(P407:Q407)</f>
        <v>0</v>
      </c>
      <c r="S407" s="52"/>
      <c r="T407" s="53"/>
      <c r="U407" s="98">
        <f>SUM(S407:T407)</f>
        <v>0</v>
      </c>
      <c r="V407" s="99">
        <f t="shared" si="1319"/>
        <v>0</v>
      </c>
      <c r="W407" s="100">
        <f t="shared" si="1320"/>
        <v>0</v>
      </c>
      <c r="X407" s="101">
        <f>SUM(V407:W407)</f>
        <v>0</v>
      </c>
      <c r="Y407" s="116" t="str">
        <f t="shared" si="1268"/>
        <v/>
      </c>
    </row>
    <row r="408" spans="1:25" hidden="1">
      <c r="A408" s="48"/>
      <c r="B408" s="43"/>
      <c r="C408" s="49"/>
      <c r="D408" s="76"/>
      <c r="E408" s="50">
        <v>616300</v>
      </c>
      <c r="F408" s="54" t="s">
        <v>136</v>
      </c>
      <c r="G408" s="99">
        <v>41500</v>
      </c>
      <c r="H408" s="100">
        <v>0</v>
      </c>
      <c r="I408" s="98">
        <f>SUM(G408:H408)</f>
        <v>41500</v>
      </c>
      <c r="J408" s="99"/>
      <c r="K408" s="100"/>
      <c r="L408" s="98">
        <f>SUM(J408:K408)</f>
        <v>0</v>
      </c>
      <c r="M408" s="52"/>
      <c r="N408" s="53"/>
      <c r="O408" s="98">
        <f>SUM(M408:N408)</f>
        <v>0</v>
      </c>
      <c r="P408" s="52"/>
      <c r="Q408" s="53"/>
      <c r="R408" s="98">
        <f>SUM(P408:Q408)</f>
        <v>0</v>
      </c>
      <c r="S408" s="52"/>
      <c r="T408" s="53"/>
      <c r="U408" s="98">
        <f>SUM(S408:T408)</f>
        <v>0</v>
      </c>
      <c r="V408" s="99">
        <f t="shared" si="1319"/>
        <v>0</v>
      </c>
      <c r="W408" s="100">
        <f t="shared" si="1320"/>
        <v>0</v>
      </c>
      <c r="X408" s="101">
        <f>SUM(V408:W408)</f>
        <v>0</v>
      </c>
      <c r="Y408" s="116" t="str">
        <f t="shared" si="1268"/>
        <v/>
      </c>
    </row>
    <row r="409" spans="1:25" hidden="1">
      <c r="A409" s="40"/>
      <c r="B409" s="41"/>
      <c r="C409" s="42"/>
      <c r="D409" s="76"/>
      <c r="E409" s="44">
        <v>821000</v>
      </c>
      <c r="F409" s="45" t="s">
        <v>85</v>
      </c>
      <c r="G409" s="94">
        <f>SUM(G410:G411)</f>
        <v>3000</v>
      </c>
      <c r="H409" s="95">
        <f>SUM(H410:H411)</f>
        <v>0</v>
      </c>
      <c r="I409" s="96">
        <f t="shared" ref="I409" si="1321">SUM(I410:I411)</f>
        <v>3000</v>
      </c>
      <c r="J409" s="94">
        <f t="shared" ref="J409" si="1322">SUM(J410:J411)</f>
        <v>0</v>
      </c>
      <c r="K409" s="95">
        <f t="shared" ref="K409" si="1323">SUM(K410:K411)</f>
        <v>0</v>
      </c>
      <c r="L409" s="96">
        <f t="shared" ref="L409" si="1324">SUM(L410:L411)</f>
        <v>0</v>
      </c>
      <c r="M409" s="94">
        <f t="shared" ref="M409" si="1325">SUM(M410:M411)</f>
        <v>0</v>
      </c>
      <c r="N409" s="95">
        <f t="shared" ref="N409" si="1326">SUM(N410:N411)</f>
        <v>0</v>
      </c>
      <c r="O409" s="96">
        <f t="shared" ref="O409" si="1327">SUM(O410:O411)</f>
        <v>0</v>
      </c>
      <c r="P409" s="94">
        <f t="shared" ref="P409" si="1328">SUM(P410:P411)</f>
        <v>0</v>
      </c>
      <c r="Q409" s="95">
        <f t="shared" ref="Q409" si="1329">SUM(Q410:Q411)</f>
        <v>0</v>
      </c>
      <c r="R409" s="96">
        <f t="shared" ref="R409" si="1330">SUM(R410:R411)</f>
        <v>0</v>
      </c>
      <c r="S409" s="94">
        <f t="shared" ref="S409" si="1331">SUM(S410:S411)</f>
        <v>0</v>
      </c>
      <c r="T409" s="95">
        <f t="shared" ref="T409" si="1332">SUM(T410:T411)</f>
        <v>0</v>
      </c>
      <c r="U409" s="96">
        <f t="shared" ref="U409" si="1333">SUM(U410:U411)</f>
        <v>0</v>
      </c>
      <c r="V409" s="94">
        <f t="shared" ref="V409" si="1334">SUM(V410:V411)</f>
        <v>0</v>
      </c>
      <c r="W409" s="95">
        <f t="shared" ref="W409" si="1335">SUM(W410:W411)</f>
        <v>0</v>
      </c>
      <c r="X409" s="97">
        <f t="shared" ref="X409" si="1336">SUM(X410:X411)</f>
        <v>0</v>
      </c>
      <c r="Y409" s="116" t="str">
        <f t="shared" si="1268"/>
        <v/>
      </c>
    </row>
    <row r="410" spans="1:25" hidden="1">
      <c r="A410" s="48"/>
      <c r="B410" s="43"/>
      <c r="C410" s="49"/>
      <c r="D410" s="76"/>
      <c r="E410" s="50">
        <v>821200</v>
      </c>
      <c r="F410" s="51" t="s">
        <v>86</v>
      </c>
      <c r="G410" s="99">
        <v>0</v>
      </c>
      <c r="H410" s="100">
        <v>0</v>
      </c>
      <c r="I410" s="98">
        <f>SUM(G410:H410)</f>
        <v>0</v>
      </c>
      <c r="J410" s="99"/>
      <c r="K410" s="100"/>
      <c r="L410" s="98">
        <f>SUM(J410:K410)</f>
        <v>0</v>
      </c>
      <c r="M410" s="52"/>
      <c r="N410" s="53"/>
      <c r="O410" s="98">
        <f>SUM(M410:N410)</f>
        <v>0</v>
      </c>
      <c r="P410" s="52"/>
      <c r="Q410" s="53"/>
      <c r="R410" s="98">
        <f>SUM(P410:Q410)</f>
        <v>0</v>
      </c>
      <c r="S410" s="52"/>
      <c r="T410" s="53"/>
      <c r="U410" s="98">
        <f>SUM(S410:T410)</f>
        <v>0</v>
      </c>
      <c r="V410" s="99">
        <f t="shared" ref="V410:V411" si="1337">S410+P410+M410+J410</f>
        <v>0</v>
      </c>
      <c r="W410" s="100">
        <f t="shared" ref="W410:W411" si="1338">T410+Q410+N410+K410</f>
        <v>0</v>
      </c>
      <c r="X410" s="101">
        <f>SUM(V410:W410)</f>
        <v>0</v>
      </c>
      <c r="Y410" s="116" t="str">
        <f t="shared" si="1268"/>
        <v/>
      </c>
    </row>
    <row r="411" spans="1:25" hidden="1">
      <c r="A411" s="48"/>
      <c r="B411" s="43"/>
      <c r="C411" s="49"/>
      <c r="D411" s="76"/>
      <c r="E411" s="50">
        <v>821300</v>
      </c>
      <c r="F411" s="51" t="s">
        <v>87</v>
      </c>
      <c r="G411" s="99">
        <v>3000</v>
      </c>
      <c r="H411" s="100">
        <v>0</v>
      </c>
      <c r="I411" s="98">
        <f>SUM(G411:H411)</f>
        <v>3000</v>
      </c>
      <c r="J411" s="99"/>
      <c r="K411" s="100"/>
      <c r="L411" s="98">
        <f>SUM(J411:K411)</f>
        <v>0</v>
      </c>
      <c r="M411" s="52"/>
      <c r="N411" s="53"/>
      <c r="O411" s="98">
        <f>SUM(M411:N411)</f>
        <v>0</v>
      </c>
      <c r="P411" s="52"/>
      <c r="Q411" s="53"/>
      <c r="R411" s="98">
        <f>SUM(P411:Q411)</f>
        <v>0</v>
      </c>
      <c r="S411" s="52"/>
      <c r="T411" s="53"/>
      <c r="U411" s="98">
        <f>SUM(S411:T411)</f>
        <v>0</v>
      </c>
      <c r="V411" s="99">
        <f t="shared" si="1337"/>
        <v>0</v>
      </c>
      <c r="W411" s="100">
        <f t="shared" si="1338"/>
        <v>0</v>
      </c>
      <c r="X411" s="101">
        <f>SUM(V411:W411)</f>
        <v>0</v>
      </c>
      <c r="Y411" s="116" t="str">
        <f t="shared" si="1268"/>
        <v/>
      </c>
    </row>
    <row r="412" spans="1:25" hidden="1">
      <c r="A412" s="82"/>
      <c r="B412" s="83"/>
      <c r="C412" s="84"/>
      <c r="D412" s="76"/>
      <c r="E412" s="85">
        <v>823000</v>
      </c>
      <c r="F412" s="86" t="s">
        <v>137</v>
      </c>
      <c r="G412" s="129">
        <f>SUM(G413:G415)</f>
        <v>525500</v>
      </c>
      <c r="H412" s="130">
        <f>SUM(H413:H415)</f>
        <v>0</v>
      </c>
      <c r="I412" s="128">
        <f t="shared" ref="I412:X412" si="1339">SUM(I413:I415)</f>
        <v>525500</v>
      </c>
      <c r="J412" s="129">
        <f t="shared" si="1339"/>
        <v>0</v>
      </c>
      <c r="K412" s="130">
        <f t="shared" si="1339"/>
        <v>0</v>
      </c>
      <c r="L412" s="128">
        <f t="shared" si="1339"/>
        <v>0</v>
      </c>
      <c r="M412" s="129">
        <f t="shared" si="1339"/>
        <v>0</v>
      </c>
      <c r="N412" s="130">
        <f t="shared" si="1339"/>
        <v>0</v>
      </c>
      <c r="O412" s="128">
        <f t="shared" si="1339"/>
        <v>0</v>
      </c>
      <c r="P412" s="129">
        <f t="shared" si="1339"/>
        <v>0</v>
      </c>
      <c r="Q412" s="130">
        <f t="shared" si="1339"/>
        <v>0</v>
      </c>
      <c r="R412" s="128">
        <f t="shared" si="1339"/>
        <v>0</v>
      </c>
      <c r="S412" s="129">
        <f t="shared" si="1339"/>
        <v>0</v>
      </c>
      <c r="T412" s="130">
        <f t="shared" si="1339"/>
        <v>0</v>
      </c>
      <c r="U412" s="128">
        <f t="shared" si="1339"/>
        <v>0</v>
      </c>
      <c r="V412" s="129">
        <f t="shared" si="1339"/>
        <v>0</v>
      </c>
      <c r="W412" s="130">
        <f t="shared" si="1339"/>
        <v>0</v>
      </c>
      <c r="X412" s="131">
        <f t="shared" si="1339"/>
        <v>0</v>
      </c>
      <c r="Y412" s="116" t="str">
        <f t="shared" si="1268"/>
        <v/>
      </c>
    </row>
    <row r="413" spans="1:25" hidden="1">
      <c r="A413" s="191"/>
      <c r="B413" s="192"/>
      <c r="C413" s="193"/>
      <c r="D413" s="194"/>
      <c r="E413" s="195">
        <v>823300</v>
      </c>
      <c r="F413" s="196" t="s">
        <v>138</v>
      </c>
      <c r="G413" s="197">
        <v>0</v>
      </c>
      <c r="H413" s="198">
        <v>0</v>
      </c>
      <c r="I413" s="199">
        <f>SUM(G413:H413)</f>
        <v>0</v>
      </c>
      <c r="J413" s="197"/>
      <c r="K413" s="198"/>
      <c r="L413" s="199">
        <f>SUM(J413:K413)</f>
        <v>0</v>
      </c>
      <c r="M413" s="200"/>
      <c r="N413" s="201"/>
      <c r="O413" s="199">
        <f>SUM(M413:N413)</f>
        <v>0</v>
      </c>
      <c r="P413" s="200"/>
      <c r="Q413" s="201"/>
      <c r="R413" s="199">
        <f>SUM(P413:Q413)</f>
        <v>0</v>
      </c>
      <c r="S413" s="200"/>
      <c r="T413" s="201"/>
      <c r="U413" s="199">
        <f>SUM(S413:T413)</f>
        <v>0</v>
      </c>
      <c r="V413" s="197">
        <f t="shared" ref="V413:W415" si="1340">S413+P413+M413+J413</f>
        <v>0</v>
      </c>
      <c r="W413" s="198">
        <f t="shared" si="1340"/>
        <v>0</v>
      </c>
      <c r="X413" s="202">
        <f>SUM(V413:W413)</f>
        <v>0</v>
      </c>
      <c r="Y413" s="116" t="str">
        <f t="shared" si="1268"/>
        <v/>
      </c>
    </row>
    <row r="414" spans="1:25" hidden="1">
      <c r="A414" s="48"/>
      <c r="B414" s="43"/>
      <c r="C414" s="49"/>
      <c r="D414" s="71"/>
      <c r="E414" s="50">
        <v>823300</v>
      </c>
      <c r="F414" s="51" t="s">
        <v>239</v>
      </c>
      <c r="G414" s="99">
        <v>95000</v>
      </c>
      <c r="H414" s="100">
        <v>0</v>
      </c>
      <c r="I414" s="98">
        <f>SUM(G414:H414)</f>
        <v>95000</v>
      </c>
      <c r="J414" s="99"/>
      <c r="K414" s="100"/>
      <c r="L414" s="98">
        <f>SUM(J414:K414)</f>
        <v>0</v>
      </c>
      <c r="M414" s="52"/>
      <c r="N414" s="53"/>
      <c r="O414" s="98">
        <f>SUM(M414:N414)</f>
        <v>0</v>
      </c>
      <c r="P414" s="52"/>
      <c r="Q414" s="53"/>
      <c r="R414" s="98">
        <f>SUM(P414:Q414)</f>
        <v>0</v>
      </c>
      <c r="S414" s="52"/>
      <c r="T414" s="53"/>
      <c r="U414" s="98">
        <f>SUM(S414:T414)</f>
        <v>0</v>
      </c>
      <c r="V414" s="99">
        <f t="shared" si="1340"/>
        <v>0</v>
      </c>
      <c r="W414" s="100">
        <f t="shared" si="1340"/>
        <v>0</v>
      </c>
      <c r="X414" s="101">
        <f>SUM(V414:W414)</f>
        <v>0</v>
      </c>
      <c r="Y414" s="116" t="str">
        <f t="shared" si="1268"/>
        <v/>
      </c>
    </row>
    <row r="415" spans="1:25" ht="12.75" hidden="1" thickBot="1">
      <c r="A415" s="55"/>
      <c r="B415" s="56"/>
      <c r="C415" s="57"/>
      <c r="D415" s="81"/>
      <c r="E415" s="58">
        <v>823300</v>
      </c>
      <c r="F415" s="59" t="s">
        <v>240</v>
      </c>
      <c r="G415" s="103">
        <v>430500</v>
      </c>
      <c r="H415" s="104">
        <v>0</v>
      </c>
      <c r="I415" s="102">
        <f>SUM(G415:H415)</f>
        <v>430500</v>
      </c>
      <c r="J415" s="103"/>
      <c r="K415" s="104"/>
      <c r="L415" s="102">
        <f>SUM(J415:K415)</f>
        <v>0</v>
      </c>
      <c r="M415" s="60"/>
      <c r="N415" s="61"/>
      <c r="O415" s="102">
        <f>SUM(M415:N415)</f>
        <v>0</v>
      </c>
      <c r="P415" s="60"/>
      <c r="Q415" s="61"/>
      <c r="R415" s="102">
        <f>SUM(P415:Q415)</f>
        <v>0</v>
      </c>
      <c r="S415" s="60"/>
      <c r="T415" s="61"/>
      <c r="U415" s="102">
        <f>SUM(S415:T415)</f>
        <v>0</v>
      </c>
      <c r="V415" s="103">
        <f t="shared" si="1340"/>
        <v>0</v>
      </c>
      <c r="W415" s="104">
        <f t="shared" si="1340"/>
        <v>0</v>
      </c>
      <c r="X415" s="105">
        <f>SUM(V415:W415)</f>
        <v>0</v>
      </c>
      <c r="Y415" s="116" t="str">
        <f t="shared" ref="Y415" si="1341">IF(OR(V415&gt;G415, W415&gt;H415),"Ukupni operativni plan je veći od Proračuna!","")</f>
        <v/>
      </c>
    </row>
    <row r="416" spans="1:25" ht="12.75" hidden="1" thickBot="1">
      <c r="A416" s="62"/>
      <c r="B416" s="63"/>
      <c r="C416" s="64"/>
      <c r="D416" s="78"/>
      <c r="E416" s="63"/>
      <c r="F416" s="66" t="s">
        <v>139</v>
      </c>
      <c r="G416" s="106">
        <f t="shared" ref="G416:X416" si="1342">G381+G383+G387+G389+G401+G405+G409+G412</f>
        <v>1630150</v>
      </c>
      <c r="H416" s="107">
        <f t="shared" si="1342"/>
        <v>0</v>
      </c>
      <c r="I416" s="108">
        <f t="shared" si="1342"/>
        <v>1630150</v>
      </c>
      <c r="J416" s="106">
        <f t="shared" si="1342"/>
        <v>0</v>
      </c>
      <c r="K416" s="107">
        <f t="shared" si="1342"/>
        <v>0</v>
      </c>
      <c r="L416" s="108">
        <f t="shared" si="1342"/>
        <v>0</v>
      </c>
      <c r="M416" s="106">
        <f t="shared" si="1342"/>
        <v>0</v>
      </c>
      <c r="N416" s="107">
        <f t="shared" si="1342"/>
        <v>0</v>
      </c>
      <c r="O416" s="108">
        <f t="shared" si="1342"/>
        <v>0</v>
      </c>
      <c r="P416" s="106">
        <f t="shared" si="1342"/>
        <v>0</v>
      </c>
      <c r="Q416" s="107">
        <f t="shared" si="1342"/>
        <v>0</v>
      </c>
      <c r="R416" s="108">
        <f t="shared" si="1342"/>
        <v>0</v>
      </c>
      <c r="S416" s="106">
        <f t="shared" si="1342"/>
        <v>0</v>
      </c>
      <c r="T416" s="107">
        <f t="shared" si="1342"/>
        <v>0</v>
      </c>
      <c r="U416" s="108">
        <f t="shared" si="1342"/>
        <v>0</v>
      </c>
      <c r="V416" s="106">
        <f t="shared" si="1342"/>
        <v>0</v>
      </c>
      <c r="W416" s="107">
        <f t="shared" si="1342"/>
        <v>0</v>
      </c>
      <c r="X416" s="126">
        <f t="shared" si="1342"/>
        <v>0</v>
      </c>
      <c r="Y416" s="116" t="str">
        <f t="shared" si="1268"/>
        <v/>
      </c>
    </row>
    <row r="417" spans="1:25" hidden="1">
      <c r="D417" s="67"/>
      <c r="G417" s="179"/>
      <c r="H417" s="179"/>
      <c r="I417" s="179"/>
      <c r="J417" s="179"/>
      <c r="K417" s="179"/>
      <c r="L417" s="179"/>
      <c r="Y417" s="116" t="str">
        <f t="shared" si="1268"/>
        <v/>
      </c>
    </row>
    <row r="418" spans="1:25" hidden="1">
      <c r="A418" s="68" t="s">
        <v>140</v>
      </c>
      <c r="B418" s="69" t="s">
        <v>67</v>
      </c>
      <c r="C418" s="70" t="s">
        <v>68</v>
      </c>
      <c r="D418" s="76"/>
      <c r="E418" s="43"/>
      <c r="F418" s="45" t="s">
        <v>141</v>
      </c>
      <c r="G418" s="180"/>
      <c r="H418" s="181"/>
      <c r="I418" s="182"/>
      <c r="J418" s="180"/>
      <c r="K418" s="181"/>
      <c r="L418" s="182"/>
      <c r="M418" s="48"/>
      <c r="N418" s="43"/>
      <c r="O418" s="49"/>
      <c r="P418" s="48"/>
      <c r="Q418" s="43"/>
      <c r="R418" s="49"/>
      <c r="S418" s="48"/>
      <c r="T418" s="43"/>
      <c r="U418" s="49"/>
      <c r="V418" s="48"/>
      <c r="W418" s="43"/>
      <c r="X418" s="74"/>
      <c r="Y418" s="116" t="str">
        <f t="shared" si="1268"/>
        <v/>
      </c>
    </row>
    <row r="419" spans="1:25" hidden="1">
      <c r="A419" s="40"/>
      <c r="B419" s="41"/>
      <c r="C419" s="42"/>
      <c r="D419" s="76"/>
      <c r="E419" s="44">
        <v>611000</v>
      </c>
      <c r="F419" s="45" t="s">
        <v>69</v>
      </c>
      <c r="G419" s="94">
        <f>SUM(G420:G422)</f>
        <v>234390</v>
      </c>
      <c r="H419" s="95">
        <f>SUM(H420:H422)</f>
        <v>0</v>
      </c>
      <c r="I419" s="96">
        <f t="shared" ref="I419" si="1343">SUM(I420:I422)</f>
        <v>234390</v>
      </c>
      <c r="J419" s="94">
        <f t="shared" ref="J419" si="1344">SUM(J420:J422)</f>
        <v>0</v>
      </c>
      <c r="K419" s="95">
        <f t="shared" ref="K419" si="1345">SUM(K420:K422)</f>
        <v>0</v>
      </c>
      <c r="L419" s="96">
        <f t="shared" ref="L419" si="1346">SUM(L420:L422)</f>
        <v>0</v>
      </c>
      <c r="M419" s="94">
        <f t="shared" ref="M419" si="1347">SUM(M420:M422)</f>
        <v>0</v>
      </c>
      <c r="N419" s="95">
        <f t="shared" ref="N419" si="1348">SUM(N420:N422)</f>
        <v>0</v>
      </c>
      <c r="O419" s="96">
        <f t="shared" ref="O419" si="1349">SUM(O420:O422)</f>
        <v>0</v>
      </c>
      <c r="P419" s="94">
        <f t="shared" ref="P419" si="1350">SUM(P420:P422)</f>
        <v>0</v>
      </c>
      <c r="Q419" s="95">
        <f t="shared" ref="Q419" si="1351">SUM(Q420:Q422)</f>
        <v>0</v>
      </c>
      <c r="R419" s="96">
        <f t="shared" ref="R419" si="1352">SUM(R420:R422)</f>
        <v>0</v>
      </c>
      <c r="S419" s="94">
        <f t="shared" ref="S419" si="1353">SUM(S420:S422)</f>
        <v>0</v>
      </c>
      <c r="T419" s="95">
        <f t="shared" ref="T419" si="1354">SUM(T420:T422)</f>
        <v>0</v>
      </c>
      <c r="U419" s="96">
        <f t="shared" ref="U419" si="1355">SUM(U420:U422)</f>
        <v>0</v>
      </c>
      <c r="V419" s="94">
        <f t="shared" ref="V419" si="1356">SUM(V420:V422)</f>
        <v>0</v>
      </c>
      <c r="W419" s="95">
        <f t="shared" ref="W419" si="1357">SUM(W420:W422)</f>
        <v>0</v>
      </c>
      <c r="X419" s="97">
        <f t="shared" ref="X419" si="1358">SUM(X420:X422)</f>
        <v>0</v>
      </c>
      <c r="Y419" s="116" t="str">
        <f t="shared" si="1268"/>
        <v/>
      </c>
    </row>
    <row r="420" spans="1:25" hidden="1">
      <c r="A420" s="48"/>
      <c r="B420" s="43"/>
      <c r="C420" s="49"/>
      <c r="D420" s="76"/>
      <c r="E420" s="50">
        <v>611100</v>
      </c>
      <c r="F420" s="51" t="s">
        <v>70</v>
      </c>
      <c r="G420" s="99">
        <v>196990</v>
      </c>
      <c r="H420" s="100">
        <v>0</v>
      </c>
      <c r="I420" s="98">
        <f>SUM(G420:H420)</f>
        <v>196990</v>
      </c>
      <c r="J420" s="99"/>
      <c r="K420" s="100"/>
      <c r="L420" s="98">
        <f>SUM(J420:K420)</f>
        <v>0</v>
      </c>
      <c r="M420" s="52"/>
      <c r="N420" s="53"/>
      <c r="O420" s="98">
        <f>SUM(M420:N420)</f>
        <v>0</v>
      </c>
      <c r="P420" s="52"/>
      <c r="Q420" s="53"/>
      <c r="R420" s="98">
        <f>SUM(P420:Q420)</f>
        <v>0</v>
      </c>
      <c r="S420" s="52"/>
      <c r="T420" s="53"/>
      <c r="U420" s="98">
        <f>SUM(S420:T420)</f>
        <v>0</v>
      </c>
      <c r="V420" s="99">
        <f t="shared" ref="V420:V422" si="1359">S420+P420+M420+J420</f>
        <v>0</v>
      </c>
      <c r="W420" s="100">
        <f t="shared" ref="W420:W422" si="1360">T420+Q420+N420+K420</f>
        <v>0</v>
      </c>
      <c r="X420" s="101">
        <f>SUM(V420:W420)</f>
        <v>0</v>
      </c>
      <c r="Y420" s="116" t="str">
        <f t="shared" si="1268"/>
        <v/>
      </c>
    </row>
    <row r="421" spans="1:25" hidden="1">
      <c r="A421" s="48"/>
      <c r="B421" s="43"/>
      <c r="C421" s="49"/>
      <c r="D421" s="76"/>
      <c r="E421" s="50">
        <v>611200</v>
      </c>
      <c r="F421" s="51" t="s">
        <v>71</v>
      </c>
      <c r="G421" s="99">
        <v>37400</v>
      </c>
      <c r="H421" s="100">
        <v>0</v>
      </c>
      <c r="I421" s="98">
        <f t="shared" ref="I421:I422" si="1361">SUM(G421:H421)</f>
        <v>37400</v>
      </c>
      <c r="J421" s="99"/>
      <c r="K421" s="100"/>
      <c r="L421" s="98">
        <f t="shared" ref="L421:L422" si="1362">SUM(J421:K421)</f>
        <v>0</v>
      </c>
      <c r="M421" s="52"/>
      <c r="N421" s="53"/>
      <c r="O421" s="98">
        <f t="shared" ref="O421:O422" si="1363">SUM(M421:N421)</f>
        <v>0</v>
      </c>
      <c r="P421" s="52"/>
      <c r="Q421" s="53"/>
      <c r="R421" s="98">
        <f t="shared" ref="R421:R422" si="1364">SUM(P421:Q421)</f>
        <v>0</v>
      </c>
      <c r="S421" s="52"/>
      <c r="T421" s="53"/>
      <c r="U421" s="98">
        <f t="shared" ref="U421:U422" si="1365">SUM(S421:T421)</f>
        <v>0</v>
      </c>
      <c r="V421" s="99">
        <f t="shared" si="1359"/>
        <v>0</v>
      </c>
      <c r="W421" s="100">
        <f t="shared" si="1360"/>
        <v>0</v>
      </c>
      <c r="X421" s="101">
        <f t="shared" ref="X421:X422" si="1366">SUM(V421:W421)</f>
        <v>0</v>
      </c>
      <c r="Y421" s="116" t="str">
        <f t="shared" si="1268"/>
        <v/>
      </c>
    </row>
    <row r="422" spans="1:25" hidden="1">
      <c r="A422" s="48"/>
      <c r="B422" s="43"/>
      <c r="C422" s="49"/>
      <c r="D422" s="76"/>
      <c r="E422" s="50">
        <v>611200</v>
      </c>
      <c r="F422" s="51" t="s">
        <v>72</v>
      </c>
      <c r="G422" s="99">
        <v>0</v>
      </c>
      <c r="H422" s="100">
        <v>0</v>
      </c>
      <c r="I422" s="98">
        <f t="shared" si="1361"/>
        <v>0</v>
      </c>
      <c r="J422" s="99"/>
      <c r="K422" s="100"/>
      <c r="L422" s="98">
        <f t="shared" si="1362"/>
        <v>0</v>
      </c>
      <c r="M422" s="52"/>
      <c r="N422" s="53"/>
      <c r="O422" s="98">
        <f t="shared" si="1363"/>
        <v>0</v>
      </c>
      <c r="P422" s="52"/>
      <c r="Q422" s="53"/>
      <c r="R422" s="98">
        <f t="shared" si="1364"/>
        <v>0</v>
      </c>
      <c r="S422" s="52"/>
      <c r="T422" s="53"/>
      <c r="U422" s="98">
        <f t="shared" si="1365"/>
        <v>0</v>
      </c>
      <c r="V422" s="99">
        <f t="shared" si="1359"/>
        <v>0</v>
      </c>
      <c r="W422" s="100">
        <f t="shared" si="1360"/>
        <v>0</v>
      </c>
      <c r="X422" s="101">
        <f t="shared" si="1366"/>
        <v>0</v>
      </c>
      <c r="Y422" s="116" t="str">
        <f t="shared" si="1268"/>
        <v/>
      </c>
    </row>
    <row r="423" spans="1:25" hidden="1">
      <c r="A423" s="40"/>
      <c r="B423" s="41"/>
      <c r="C423" s="42"/>
      <c r="D423" s="76"/>
      <c r="E423" s="44">
        <v>612000</v>
      </c>
      <c r="F423" s="45" t="s">
        <v>73</v>
      </c>
      <c r="G423" s="94">
        <f>G424</f>
        <v>21380</v>
      </c>
      <c r="H423" s="95">
        <f>H424</f>
        <v>0</v>
      </c>
      <c r="I423" s="96">
        <f t="shared" ref="I423" si="1367">I424</f>
        <v>21380</v>
      </c>
      <c r="J423" s="94">
        <f t="shared" ref="J423" si="1368">J424</f>
        <v>0</v>
      </c>
      <c r="K423" s="95">
        <f t="shared" ref="K423" si="1369">K424</f>
        <v>0</v>
      </c>
      <c r="L423" s="96">
        <f t="shared" ref="L423" si="1370">L424</f>
        <v>0</v>
      </c>
      <c r="M423" s="94">
        <f t="shared" ref="M423" si="1371">M424</f>
        <v>0</v>
      </c>
      <c r="N423" s="95">
        <f t="shared" ref="N423" si="1372">N424</f>
        <v>0</v>
      </c>
      <c r="O423" s="96">
        <f t="shared" ref="O423" si="1373">O424</f>
        <v>0</v>
      </c>
      <c r="P423" s="94">
        <f t="shared" ref="P423" si="1374">P424</f>
        <v>0</v>
      </c>
      <c r="Q423" s="95">
        <f t="shared" ref="Q423" si="1375">Q424</f>
        <v>0</v>
      </c>
      <c r="R423" s="96">
        <f t="shared" ref="R423" si="1376">R424</f>
        <v>0</v>
      </c>
      <c r="S423" s="94">
        <f t="shared" ref="S423" si="1377">S424</f>
        <v>0</v>
      </c>
      <c r="T423" s="95">
        <f t="shared" ref="T423" si="1378">T424</f>
        <v>0</v>
      </c>
      <c r="U423" s="96">
        <f t="shared" ref="U423" si="1379">U424</f>
        <v>0</v>
      </c>
      <c r="V423" s="94">
        <f t="shared" ref="V423" si="1380">V424</f>
        <v>0</v>
      </c>
      <c r="W423" s="95">
        <f t="shared" ref="W423" si="1381">W424</f>
        <v>0</v>
      </c>
      <c r="X423" s="97">
        <f t="shared" ref="X423" si="1382">X424</f>
        <v>0</v>
      </c>
      <c r="Y423" s="116" t="str">
        <f t="shared" si="1268"/>
        <v/>
      </c>
    </row>
    <row r="424" spans="1:25" hidden="1">
      <c r="A424" s="48"/>
      <c r="B424" s="43"/>
      <c r="C424" s="49"/>
      <c r="D424" s="76"/>
      <c r="E424" s="50">
        <v>612100</v>
      </c>
      <c r="F424" s="51" t="s">
        <v>73</v>
      </c>
      <c r="G424" s="99">
        <v>21380</v>
      </c>
      <c r="H424" s="100">
        <v>0</v>
      </c>
      <c r="I424" s="98">
        <f>SUM(G424:H424)</f>
        <v>21380</v>
      </c>
      <c r="J424" s="99"/>
      <c r="K424" s="100"/>
      <c r="L424" s="98">
        <f>SUM(J424:K424)</f>
        <v>0</v>
      </c>
      <c r="M424" s="52"/>
      <c r="N424" s="53"/>
      <c r="O424" s="98">
        <f>SUM(M424:N424)</f>
        <v>0</v>
      </c>
      <c r="P424" s="52"/>
      <c r="Q424" s="53"/>
      <c r="R424" s="98">
        <f>SUM(P424:Q424)</f>
        <v>0</v>
      </c>
      <c r="S424" s="52"/>
      <c r="T424" s="53"/>
      <c r="U424" s="98">
        <f>SUM(S424:T424)</f>
        <v>0</v>
      </c>
      <c r="V424" s="99">
        <f>S424+P424+M424+J424</f>
        <v>0</v>
      </c>
      <c r="W424" s="100">
        <f>T424+Q424+N424+K424</f>
        <v>0</v>
      </c>
      <c r="X424" s="101">
        <f>SUM(V424:W424)</f>
        <v>0</v>
      </c>
      <c r="Y424" s="116" t="str">
        <f t="shared" si="1268"/>
        <v/>
      </c>
    </row>
    <row r="425" spans="1:25" hidden="1">
      <c r="A425" s="40"/>
      <c r="B425" s="41"/>
      <c r="C425" s="42"/>
      <c r="D425" s="76"/>
      <c r="E425" s="44">
        <v>613000</v>
      </c>
      <c r="F425" s="45" t="s">
        <v>74</v>
      </c>
      <c r="G425" s="94">
        <f t="shared" ref="G425:X425" si="1383">SUM(G426:G435)</f>
        <v>85110</v>
      </c>
      <c r="H425" s="95">
        <f t="shared" si="1383"/>
        <v>0</v>
      </c>
      <c r="I425" s="96">
        <f t="shared" si="1383"/>
        <v>85110</v>
      </c>
      <c r="J425" s="94">
        <f t="shared" si="1383"/>
        <v>0</v>
      </c>
      <c r="K425" s="95">
        <f t="shared" si="1383"/>
        <v>0</v>
      </c>
      <c r="L425" s="96">
        <f t="shared" si="1383"/>
        <v>0</v>
      </c>
      <c r="M425" s="94">
        <f t="shared" si="1383"/>
        <v>0</v>
      </c>
      <c r="N425" s="95">
        <f t="shared" si="1383"/>
        <v>0</v>
      </c>
      <c r="O425" s="96">
        <f t="shared" si="1383"/>
        <v>0</v>
      </c>
      <c r="P425" s="94">
        <f t="shared" si="1383"/>
        <v>0</v>
      </c>
      <c r="Q425" s="95">
        <f t="shared" si="1383"/>
        <v>0</v>
      </c>
      <c r="R425" s="96">
        <f t="shared" si="1383"/>
        <v>0</v>
      </c>
      <c r="S425" s="94">
        <f t="shared" si="1383"/>
        <v>0</v>
      </c>
      <c r="T425" s="95">
        <f t="shared" si="1383"/>
        <v>0</v>
      </c>
      <c r="U425" s="96">
        <f t="shared" si="1383"/>
        <v>0</v>
      </c>
      <c r="V425" s="94">
        <f t="shared" si="1383"/>
        <v>0</v>
      </c>
      <c r="W425" s="95">
        <f t="shared" si="1383"/>
        <v>0</v>
      </c>
      <c r="X425" s="97">
        <f t="shared" si="1383"/>
        <v>0</v>
      </c>
      <c r="Y425" s="116" t="str">
        <f t="shared" si="1268"/>
        <v/>
      </c>
    </row>
    <row r="426" spans="1:25" hidden="1">
      <c r="A426" s="48"/>
      <c r="B426" s="43"/>
      <c r="C426" s="49"/>
      <c r="D426" s="76"/>
      <c r="E426" s="50">
        <v>613100</v>
      </c>
      <c r="F426" s="54" t="s">
        <v>75</v>
      </c>
      <c r="G426" s="99">
        <v>3510</v>
      </c>
      <c r="H426" s="100">
        <v>0</v>
      </c>
      <c r="I426" s="98">
        <f t="shared" ref="I426:I435" si="1384">SUM(G426:H426)</f>
        <v>3510</v>
      </c>
      <c r="J426" s="99"/>
      <c r="K426" s="100"/>
      <c r="L426" s="98">
        <f t="shared" ref="L426:L435" si="1385">SUM(J426:K426)</f>
        <v>0</v>
      </c>
      <c r="M426" s="52"/>
      <c r="N426" s="53"/>
      <c r="O426" s="98">
        <f t="shared" ref="O426:O435" si="1386">SUM(M426:N426)</f>
        <v>0</v>
      </c>
      <c r="P426" s="52"/>
      <c r="Q426" s="53"/>
      <c r="R426" s="98">
        <f t="shared" ref="R426:R435" si="1387">SUM(P426:Q426)</f>
        <v>0</v>
      </c>
      <c r="S426" s="52"/>
      <c r="T426" s="53"/>
      <c r="U426" s="98">
        <f t="shared" ref="U426:U435" si="1388">SUM(S426:T426)</f>
        <v>0</v>
      </c>
      <c r="V426" s="99">
        <f t="shared" ref="V426:V435" si="1389">S426+P426+M426+J426</f>
        <v>0</v>
      </c>
      <c r="W426" s="100">
        <f t="shared" ref="W426:W435" si="1390">T426+Q426+N426+K426</f>
        <v>0</v>
      </c>
      <c r="X426" s="101">
        <f t="shared" ref="X426:X435" si="1391">SUM(V426:W426)</f>
        <v>0</v>
      </c>
      <c r="Y426" s="116" t="str">
        <f t="shared" si="1268"/>
        <v/>
      </c>
    </row>
    <row r="427" spans="1:25" hidden="1">
      <c r="A427" s="48"/>
      <c r="B427" s="43"/>
      <c r="C427" s="49"/>
      <c r="D427" s="76"/>
      <c r="E427" s="50">
        <v>613200</v>
      </c>
      <c r="F427" s="54" t="s">
        <v>76</v>
      </c>
      <c r="G427" s="99">
        <v>0</v>
      </c>
      <c r="H427" s="100">
        <v>0</v>
      </c>
      <c r="I427" s="98">
        <f t="shared" si="1384"/>
        <v>0</v>
      </c>
      <c r="J427" s="99"/>
      <c r="K427" s="100"/>
      <c r="L427" s="98">
        <f t="shared" si="1385"/>
        <v>0</v>
      </c>
      <c r="M427" s="52"/>
      <c r="N427" s="53"/>
      <c r="O427" s="98">
        <f t="shared" si="1386"/>
        <v>0</v>
      </c>
      <c r="P427" s="52"/>
      <c r="Q427" s="53"/>
      <c r="R427" s="98">
        <f t="shared" si="1387"/>
        <v>0</v>
      </c>
      <c r="S427" s="52"/>
      <c r="T427" s="53"/>
      <c r="U427" s="98">
        <f t="shared" si="1388"/>
        <v>0</v>
      </c>
      <c r="V427" s="99">
        <f t="shared" si="1389"/>
        <v>0</v>
      </c>
      <c r="W427" s="100">
        <f t="shared" si="1390"/>
        <v>0</v>
      </c>
      <c r="X427" s="101">
        <f t="shared" si="1391"/>
        <v>0</v>
      </c>
      <c r="Y427" s="116" t="str">
        <f t="shared" si="1268"/>
        <v/>
      </c>
    </row>
    <row r="428" spans="1:25" hidden="1">
      <c r="A428" s="48"/>
      <c r="B428" s="43"/>
      <c r="C428" s="49"/>
      <c r="D428" s="76"/>
      <c r="E428" s="50">
        <v>613300</v>
      </c>
      <c r="F428" s="54" t="s">
        <v>77</v>
      </c>
      <c r="G428" s="99">
        <v>15000</v>
      </c>
      <c r="H428" s="100">
        <v>0</v>
      </c>
      <c r="I428" s="98">
        <f t="shared" si="1384"/>
        <v>15000</v>
      </c>
      <c r="J428" s="99"/>
      <c r="K428" s="100"/>
      <c r="L428" s="98">
        <f t="shared" si="1385"/>
        <v>0</v>
      </c>
      <c r="M428" s="52"/>
      <c r="N428" s="53"/>
      <c r="O428" s="98">
        <f t="shared" si="1386"/>
        <v>0</v>
      </c>
      <c r="P428" s="52"/>
      <c r="Q428" s="53"/>
      <c r="R428" s="98">
        <f t="shared" si="1387"/>
        <v>0</v>
      </c>
      <c r="S428" s="52"/>
      <c r="T428" s="53"/>
      <c r="U428" s="98">
        <f t="shared" si="1388"/>
        <v>0</v>
      </c>
      <c r="V428" s="99">
        <f t="shared" si="1389"/>
        <v>0</v>
      </c>
      <c r="W428" s="100">
        <f t="shared" si="1390"/>
        <v>0</v>
      </c>
      <c r="X428" s="101">
        <f t="shared" si="1391"/>
        <v>0</v>
      </c>
      <c r="Y428" s="116" t="str">
        <f t="shared" si="1268"/>
        <v/>
      </c>
    </row>
    <row r="429" spans="1:25" hidden="1">
      <c r="A429" s="48"/>
      <c r="B429" s="43"/>
      <c r="C429" s="49"/>
      <c r="D429" s="76"/>
      <c r="E429" s="50">
        <v>613400</v>
      </c>
      <c r="F429" s="54" t="s">
        <v>78</v>
      </c>
      <c r="G429" s="99">
        <v>600</v>
      </c>
      <c r="H429" s="100">
        <v>0</v>
      </c>
      <c r="I429" s="98">
        <f t="shared" si="1384"/>
        <v>600</v>
      </c>
      <c r="J429" s="99"/>
      <c r="K429" s="100"/>
      <c r="L429" s="98">
        <f t="shared" si="1385"/>
        <v>0</v>
      </c>
      <c r="M429" s="52"/>
      <c r="N429" s="53"/>
      <c r="O429" s="98">
        <f t="shared" si="1386"/>
        <v>0</v>
      </c>
      <c r="P429" s="52"/>
      <c r="Q429" s="53"/>
      <c r="R429" s="98">
        <f t="shared" si="1387"/>
        <v>0</v>
      </c>
      <c r="S429" s="52"/>
      <c r="T429" s="53"/>
      <c r="U429" s="98">
        <f t="shared" si="1388"/>
        <v>0</v>
      </c>
      <c r="V429" s="99">
        <f t="shared" si="1389"/>
        <v>0</v>
      </c>
      <c r="W429" s="100">
        <f t="shared" si="1390"/>
        <v>0</v>
      </c>
      <c r="X429" s="101">
        <f t="shared" si="1391"/>
        <v>0</v>
      </c>
      <c r="Y429" s="116" t="str">
        <f t="shared" si="1268"/>
        <v/>
      </c>
    </row>
    <row r="430" spans="1:25" hidden="1">
      <c r="A430" s="48"/>
      <c r="B430" s="43"/>
      <c r="C430" s="49"/>
      <c r="D430" s="76"/>
      <c r="E430" s="50">
        <v>613500</v>
      </c>
      <c r="F430" s="54" t="s">
        <v>79</v>
      </c>
      <c r="G430" s="99">
        <v>0</v>
      </c>
      <c r="H430" s="100">
        <v>0</v>
      </c>
      <c r="I430" s="98">
        <f t="shared" si="1384"/>
        <v>0</v>
      </c>
      <c r="J430" s="99"/>
      <c r="K430" s="100"/>
      <c r="L430" s="98">
        <f t="shared" si="1385"/>
        <v>0</v>
      </c>
      <c r="M430" s="52"/>
      <c r="N430" s="53"/>
      <c r="O430" s="98">
        <f t="shared" si="1386"/>
        <v>0</v>
      </c>
      <c r="P430" s="52"/>
      <c r="Q430" s="53"/>
      <c r="R430" s="98">
        <f t="shared" si="1387"/>
        <v>0</v>
      </c>
      <c r="S430" s="52"/>
      <c r="T430" s="53"/>
      <c r="U430" s="98">
        <f t="shared" si="1388"/>
        <v>0</v>
      </c>
      <c r="V430" s="99">
        <f t="shared" si="1389"/>
        <v>0</v>
      </c>
      <c r="W430" s="100">
        <f t="shared" si="1390"/>
        <v>0</v>
      </c>
      <c r="X430" s="101">
        <f t="shared" si="1391"/>
        <v>0</v>
      </c>
      <c r="Y430" s="116" t="str">
        <f t="shared" si="1268"/>
        <v/>
      </c>
    </row>
    <row r="431" spans="1:25" hidden="1">
      <c r="A431" s="48"/>
      <c r="B431" s="43"/>
      <c r="C431" s="49"/>
      <c r="D431" s="76"/>
      <c r="E431" s="50">
        <v>613600</v>
      </c>
      <c r="F431" s="54" t="s">
        <v>82</v>
      </c>
      <c r="G431" s="99">
        <v>0</v>
      </c>
      <c r="H431" s="100">
        <v>0</v>
      </c>
      <c r="I431" s="98">
        <f t="shared" si="1384"/>
        <v>0</v>
      </c>
      <c r="J431" s="99"/>
      <c r="K431" s="100"/>
      <c r="L431" s="98">
        <f t="shared" si="1385"/>
        <v>0</v>
      </c>
      <c r="M431" s="52"/>
      <c r="N431" s="53"/>
      <c r="O431" s="98">
        <f t="shared" si="1386"/>
        <v>0</v>
      </c>
      <c r="P431" s="52"/>
      <c r="Q431" s="53"/>
      <c r="R431" s="98">
        <f t="shared" si="1387"/>
        <v>0</v>
      </c>
      <c r="S431" s="52"/>
      <c r="T431" s="53"/>
      <c r="U431" s="98">
        <f t="shared" si="1388"/>
        <v>0</v>
      </c>
      <c r="V431" s="99">
        <f t="shared" si="1389"/>
        <v>0</v>
      </c>
      <c r="W431" s="100">
        <f t="shared" si="1390"/>
        <v>0</v>
      </c>
      <c r="X431" s="101">
        <f t="shared" si="1391"/>
        <v>0</v>
      </c>
      <c r="Y431" s="116" t="str">
        <f t="shared" si="1268"/>
        <v/>
      </c>
    </row>
    <row r="432" spans="1:25" hidden="1">
      <c r="A432" s="48"/>
      <c r="B432" s="43"/>
      <c r="C432" s="49"/>
      <c r="D432" s="76"/>
      <c r="E432" s="50">
        <v>613700</v>
      </c>
      <c r="F432" s="54" t="s">
        <v>80</v>
      </c>
      <c r="G432" s="99">
        <v>1000</v>
      </c>
      <c r="H432" s="100">
        <v>0</v>
      </c>
      <c r="I432" s="98">
        <f t="shared" si="1384"/>
        <v>1000</v>
      </c>
      <c r="J432" s="99"/>
      <c r="K432" s="100"/>
      <c r="L432" s="98">
        <f t="shared" si="1385"/>
        <v>0</v>
      </c>
      <c r="M432" s="52"/>
      <c r="N432" s="53"/>
      <c r="O432" s="98">
        <f t="shared" si="1386"/>
        <v>0</v>
      </c>
      <c r="P432" s="52"/>
      <c r="Q432" s="53"/>
      <c r="R432" s="98">
        <f t="shared" si="1387"/>
        <v>0</v>
      </c>
      <c r="S432" s="52"/>
      <c r="T432" s="53"/>
      <c r="U432" s="98">
        <f t="shared" si="1388"/>
        <v>0</v>
      </c>
      <c r="V432" s="99">
        <f t="shared" si="1389"/>
        <v>0</v>
      </c>
      <c r="W432" s="100">
        <f t="shared" si="1390"/>
        <v>0</v>
      </c>
      <c r="X432" s="101">
        <f t="shared" si="1391"/>
        <v>0</v>
      </c>
      <c r="Y432" s="116" t="str">
        <f t="shared" si="1268"/>
        <v/>
      </c>
    </row>
    <row r="433" spans="1:25" hidden="1">
      <c r="A433" s="48"/>
      <c r="B433" s="43"/>
      <c r="C433" s="49"/>
      <c r="D433" s="76"/>
      <c r="E433" s="50">
        <v>613800</v>
      </c>
      <c r="F433" s="54" t="s">
        <v>83</v>
      </c>
      <c r="G433" s="99">
        <v>0</v>
      </c>
      <c r="H433" s="100">
        <v>0</v>
      </c>
      <c r="I433" s="98">
        <f t="shared" si="1384"/>
        <v>0</v>
      </c>
      <c r="J433" s="99"/>
      <c r="K433" s="100"/>
      <c r="L433" s="98">
        <f t="shared" si="1385"/>
        <v>0</v>
      </c>
      <c r="M433" s="52"/>
      <c r="N433" s="53"/>
      <c r="O433" s="98">
        <f t="shared" si="1386"/>
        <v>0</v>
      </c>
      <c r="P433" s="52"/>
      <c r="Q433" s="53"/>
      <c r="R433" s="98">
        <f t="shared" si="1387"/>
        <v>0</v>
      </c>
      <c r="S433" s="52"/>
      <c r="T433" s="53"/>
      <c r="U433" s="98">
        <f t="shared" si="1388"/>
        <v>0</v>
      </c>
      <c r="V433" s="99">
        <f t="shared" si="1389"/>
        <v>0</v>
      </c>
      <c r="W433" s="100">
        <f t="shared" si="1390"/>
        <v>0</v>
      </c>
      <c r="X433" s="101">
        <f t="shared" si="1391"/>
        <v>0</v>
      </c>
      <c r="Y433" s="116" t="str">
        <f t="shared" si="1268"/>
        <v/>
      </c>
    </row>
    <row r="434" spans="1:25" hidden="1">
      <c r="A434" s="48"/>
      <c r="B434" s="43"/>
      <c r="C434" s="49"/>
      <c r="D434" s="76"/>
      <c r="E434" s="50">
        <v>613900</v>
      </c>
      <c r="F434" s="54" t="s">
        <v>81</v>
      </c>
      <c r="G434" s="99">
        <v>65000</v>
      </c>
      <c r="H434" s="100">
        <v>0</v>
      </c>
      <c r="I434" s="98">
        <f t="shared" si="1384"/>
        <v>65000</v>
      </c>
      <c r="J434" s="99"/>
      <c r="K434" s="100"/>
      <c r="L434" s="98">
        <f t="shared" si="1385"/>
        <v>0</v>
      </c>
      <c r="M434" s="52"/>
      <c r="N434" s="53"/>
      <c r="O434" s="98">
        <f t="shared" si="1386"/>
        <v>0</v>
      </c>
      <c r="P434" s="52"/>
      <c r="Q434" s="53"/>
      <c r="R434" s="98">
        <f t="shared" si="1387"/>
        <v>0</v>
      </c>
      <c r="S434" s="52"/>
      <c r="T434" s="53"/>
      <c r="U434" s="98">
        <f t="shared" si="1388"/>
        <v>0</v>
      </c>
      <c r="V434" s="99">
        <f t="shared" si="1389"/>
        <v>0</v>
      </c>
      <c r="W434" s="100">
        <f t="shared" si="1390"/>
        <v>0</v>
      </c>
      <c r="X434" s="101">
        <f t="shared" si="1391"/>
        <v>0</v>
      </c>
      <c r="Y434" s="116" t="str">
        <f t="shared" si="1268"/>
        <v/>
      </c>
    </row>
    <row r="435" spans="1:25" hidden="1">
      <c r="A435" s="48"/>
      <c r="B435" s="43"/>
      <c r="C435" s="49"/>
      <c r="D435" s="76"/>
      <c r="E435" s="50">
        <v>613900</v>
      </c>
      <c r="F435" s="54" t="s">
        <v>84</v>
      </c>
      <c r="G435" s="99">
        <v>0</v>
      </c>
      <c r="H435" s="100">
        <v>0</v>
      </c>
      <c r="I435" s="98">
        <f t="shared" si="1384"/>
        <v>0</v>
      </c>
      <c r="J435" s="99"/>
      <c r="K435" s="100"/>
      <c r="L435" s="98">
        <f t="shared" si="1385"/>
        <v>0</v>
      </c>
      <c r="M435" s="52"/>
      <c r="N435" s="53"/>
      <c r="O435" s="98">
        <f t="shared" si="1386"/>
        <v>0</v>
      </c>
      <c r="P435" s="52"/>
      <c r="Q435" s="53"/>
      <c r="R435" s="98">
        <f t="shared" si="1387"/>
        <v>0</v>
      </c>
      <c r="S435" s="52"/>
      <c r="T435" s="53"/>
      <c r="U435" s="98">
        <f t="shared" si="1388"/>
        <v>0</v>
      </c>
      <c r="V435" s="99">
        <f t="shared" si="1389"/>
        <v>0</v>
      </c>
      <c r="W435" s="100">
        <f t="shared" si="1390"/>
        <v>0</v>
      </c>
      <c r="X435" s="101">
        <f t="shared" si="1391"/>
        <v>0</v>
      </c>
      <c r="Y435" s="116" t="str">
        <f t="shared" si="1268"/>
        <v/>
      </c>
    </row>
    <row r="436" spans="1:25" hidden="1">
      <c r="A436" s="40"/>
      <c r="B436" s="41"/>
      <c r="C436" s="42"/>
      <c r="D436" s="76"/>
      <c r="E436" s="44">
        <v>614000</v>
      </c>
      <c r="F436" s="45" t="s">
        <v>93</v>
      </c>
      <c r="G436" s="94">
        <f t="shared" ref="G436:X436" si="1392">SUM(G437:G438)</f>
        <v>3807000</v>
      </c>
      <c r="H436" s="95">
        <f t="shared" si="1392"/>
        <v>273000</v>
      </c>
      <c r="I436" s="96">
        <f t="shared" si="1392"/>
        <v>4080000</v>
      </c>
      <c r="J436" s="94">
        <f t="shared" si="1392"/>
        <v>0</v>
      </c>
      <c r="K436" s="95">
        <f t="shared" si="1392"/>
        <v>0</v>
      </c>
      <c r="L436" s="96">
        <f t="shared" si="1392"/>
        <v>0</v>
      </c>
      <c r="M436" s="94">
        <f t="shared" si="1392"/>
        <v>0</v>
      </c>
      <c r="N436" s="95">
        <f t="shared" si="1392"/>
        <v>0</v>
      </c>
      <c r="O436" s="96">
        <f t="shared" si="1392"/>
        <v>0</v>
      </c>
      <c r="P436" s="94">
        <f t="shared" si="1392"/>
        <v>0</v>
      </c>
      <c r="Q436" s="95">
        <f t="shared" si="1392"/>
        <v>0</v>
      </c>
      <c r="R436" s="96">
        <f t="shared" si="1392"/>
        <v>0</v>
      </c>
      <c r="S436" s="94">
        <f t="shared" si="1392"/>
        <v>0</v>
      </c>
      <c r="T436" s="95">
        <f t="shared" si="1392"/>
        <v>0</v>
      </c>
      <c r="U436" s="96">
        <f t="shared" si="1392"/>
        <v>0</v>
      </c>
      <c r="V436" s="94">
        <f t="shared" si="1392"/>
        <v>0</v>
      </c>
      <c r="W436" s="95">
        <f t="shared" si="1392"/>
        <v>0</v>
      </c>
      <c r="X436" s="97">
        <f t="shared" si="1392"/>
        <v>0</v>
      </c>
      <c r="Y436" s="116" t="str">
        <f t="shared" si="1268"/>
        <v/>
      </c>
    </row>
    <row r="437" spans="1:25" hidden="1">
      <c r="A437" s="48"/>
      <c r="B437" s="43"/>
      <c r="C437" s="49"/>
      <c r="D437" s="76"/>
      <c r="E437" s="50">
        <v>614100</v>
      </c>
      <c r="F437" s="54" t="s">
        <v>142</v>
      </c>
      <c r="G437" s="99">
        <v>650000</v>
      </c>
      <c r="H437" s="100">
        <v>0</v>
      </c>
      <c r="I437" s="98">
        <f t="shared" ref="I437:I438" si="1393">SUM(G437:H437)</f>
        <v>650000</v>
      </c>
      <c r="J437" s="99"/>
      <c r="K437" s="100"/>
      <c r="L437" s="98">
        <f t="shared" ref="L437:L438" si="1394">SUM(J437:K437)</f>
        <v>0</v>
      </c>
      <c r="M437" s="52"/>
      <c r="N437" s="53"/>
      <c r="O437" s="98">
        <f t="shared" ref="O437:O438" si="1395">SUM(M437:N437)</f>
        <v>0</v>
      </c>
      <c r="P437" s="52"/>
      <c r="Q437" s="53"/>
      <c r="R437" s="98">
        <f t="shared" ref="R437:R438" si="1396">SUM(P437:Q437)</f>
        <v>0</v>
      </c>
      <c r="S437" s="52"/>
      <c r="T437" s="53"/>
      <c r="U437" s="98">
        <f t="shared" ref="U437:U438" si="1397">SUM(S437:T437)</f>
        <v>0</v>
      </c>
      <c r="V437" s="99">
        <f t="shared" ref="V437:V438" si="1398">S437+P437+M437+J437</f>
        <v>0</v>
      </c>
      <c r="W437" s="100">
        <f t="shared" ref="W437:W438" si="1399">T437+Q437+N437+K437</f>
        <v>0</v>
      </c>
      <c r="X437" s="101">
        <f t="shared" ref="X437:X438" si="1400">SUM(V437:W437)</f>
        <v>0</v>
      </c>
      <c r="Y437" s="116" t="str">
        <f t="shared" si="1268"/>
        <v/>
      </c>
    </row>
    <row r="438" spans="1:25" hidden="1">
      <c r="A438" s="48"/>
      <c r="B438" s="43"/>
      <c r="C438" s="49"/>
      <c r="D438" s="76"/>
      <c r="E438" s="50">
        <v>614200</v>
      </c>
      <c r="F438" s="54" t="s">
        <v>143</v>
      </c>
      <c r="G438" s="99">
        <f>3430000-273000</f>
        <v>3157000</v>
      </c>
      <c r="H438" s="100">
        <v>273000</v>
      </c>
      <c r="I438" s="98">
        <f t="shared" si="1393"/>
        <v>3430000</v>
      </c>
      <c r="J438" s="183"/>
      <c r="K438" s="100"/>
      <c r="L438" s="98">
        <f t="shared" si="1394"/>
        <v>0</v>
      </c>
      <c r="M438" s="52"/>
      <c r="N438" s="53"/>
      <c r="O438" s="98">
        <f t="shared" si="1395"/>
        <v>0</v>
      </c>
      <c r="P438" s="52"/>
      <c r="Q438" s="53"/>
      <c r="R438" s="98">
        <f t="shared" si="1396"/>
        <v>0</v>
      </c>
      <c r="S438" s="52"/>
      <c r="T438" s="53"/>
      <c r="U438" s="98">
        <f t="shared" si="1397"/>
        <v>0</v>
      </c>
      <c r="V438" s="99">
        <f t="shared" si="1398"/>
        <v>0</v>
      </c>
      <c r="W438" s="100">
        <f t="shared" si="1399"/>
        <v>0</v>
      </c>
      <c r="X438" s="101">
        <f t="shared" si="1400"/>
        <v>0</v>
      </c>
      <c r="Y438" s="116" t="str">
        <f t="shared" si="1268"/>
        <v/>
      </c>
    </row>
    <row r="439" spans="1:25" hidden="1">
      <c r="A439" s="40"/>
      <c r="B439" s="41"/>
      <c r="C439" s="42"/>
      <c r="D439" s="76"/>
      <c r="E439" s="44">
        <v>615000</v>
      </c>
      <c r="F439" s="45" t="s">
        <v>103</v>
      </c>
      <c r="G439" s="94">
        <f>G440</f>
        <v>0</v>
      </c>
      <c r="H439" s="95">
        <f>H440</f>
        <v>0</v>
      </c>
      <c r="I439" s="96">
        <f>I440</f>
        <v>0</v>
      </c>
      <c r="J439" s="94">
        <f t="shared" ref="J439" si="1401">J440</f>
        <v>0</v>
      </c>
      <c r="K439" s="95">
        <f t="shared" ref="K439" si="1402">K440</f>
        <v>0</v>
      </c>
      <c r="L439" s="96">
        <f>L440</f>
        <v>0</v>
      </c>
      <c r="M439" s="94">
        <f t="shared" ref="M439" si="1403">M440</f>
        <v>0</v>
      </c>
      <c r="N439" s="95">
        <f t="shared" ref="N439" si="1404">N440</f>
        <v>0</v>
      </c>
      <c r="O439" s="96">
        <f>O440</f>
        <v>0</v>
      </c>
      <c r="P439" s="94">
        <f t="shared" ref="P439" si="1405">P440</f>
        <v>0</v>
      </c>
      <c r="Q439" s="95">
        <f t="shared" ref="Q439" si="1406">Q440</f>
        <v>0</v>
      </c>
      <c r="R439" s="96">
        <f>R440</f>
        <v>0</v>
      </c>
      <c r="S439" s="94">
        <f t="shared" ref="S439" si="1407">S440</f>
        <v>0</v>
      </c>
      <c r="T439" s="95">
        <f t="shared" ref="T439" si="1408">T440</f>
        <v>0</v>
      </c>
      <c r="U439" s="96">
        <f>U440</f>
        <v>0</v>
      </c>
      <c r="V439" s="94">
        <f t="shared" ref="V439" si="1409">V440</f>
        <v>0</v>
      </c>
      <c r="W439" s="95">
        <f t="shared" ref="W439" si="1410">W440</f>
        <v>0</v>
      </c>
      <c r="X439" s="97">
        <f>X440</f>
        <v>0</v>
      </c>
      <c r="Y439" s="116" t="str">
        <f t="shared" si="1268"/>
        <v/>
      </c>
    </row>
    <row r="440" spans="1:25" hidden="1">
      <c r="A440" s="48"/>
      <c r="B440" s="43"/>
      <c r="C440" s="49"/>
      <c r="D440" s="76"/>
      <c r="E440" s="50">
        <v>615100</v>
      </c>
      <c r="F440" s="54" t="s">
        <v>144</v>
      </c>
      <c r="G440" s="99">
        <v>0</v>
      </c>
      <c r="H440" s="100">
        <v>0</v>
      </c>
      <c r="I440" s="98">
        <f>SUM(G440:H440)</f>
        <v>0</v>
      </c>
      <c r="J440" s="99"/>
      <c r="K440" s="100"/>
      <c r="L440" s="98">
        <f>SUM(J440:K440)</f>
        <v>0</v>
      </c>
      <c r="M440" s="52"/>
      <c r="N440" s="53"/>
      <c r="O440" s="98">
        <f>SUM(M440:N440)</f>
        <v>0</v>
      </c>
      <c r="P440" s="52"/>
      <c r="Q440" s="53"/>
      <c r="R440" s="98">
        <f>SUM(P440:Q440)</f>
        <v>0</v>
      </c>
      <c r="S440" s="52"/>
      <c r="T440" s="53"/>
      <c r="U440" s="98">
        <f>SUM(S440:T440)</f>
        <v>0</v>
      </c>
      <c r="V440" s="99">
        <f>S440+P440+M440+J440</f>
        <v>0</v>
      </c>
      <c r="W440" s="100">
        <f>T440+Q440+N440+K440</f>
        <v>0</v>
      </c>
      <c r="X440" s="101">
        <f>SUM(V440:W440)</f>
        <v>0</v>
      </c>
      <c r="Y440" s="116" t="str">
        <f t="shared" si="1268"/>
        <v/>
      </c>
    </row>
    <row r="441" spans="1:25" hidden="1">
      <c r="A441" s="40"/>
      <c r="B441" s="41"/>
      <c r="C441" s="42"/>
      <c r="D441" s="76"/>
      <c r="E441" s="44">
        <v>821000</v>
      </c>
      <c r="F441" s="45" t="s">
        <v>85</v>
      </c>
      <c r="G441" s="94">
        <f>SUM(G442:G443)</f>
        <v>1500</v>
      </c>
      <c r="H441" s="95">
        <f>SUM(H442:H443)</f>
        <v>0</v>
      </c>
      <c r="I441" s="96">
        <f t="shared" ref="I441" si="1411">SUM(I442:I443)</f>
        <v>1500</v>
      </c>
      <c r="J441" s="94">
        <f t="shared" ref="J441" si="1412">SUM(J442:J443)</f>
        <v>0</v>
      </c>
      <c r="K441" s="95">
        <f t="shared" ref="K441" si="1413">SUM(K442:K443)</f>
        <v>0</v>
      </c>
      <c r="L441" s="96">
        <f t="shared" ref="L441" si="1414">SUM(L442:L443)</f>
        <v>0</v>
      </c>
      <c r="M441" s="94">
        <f t="shared" ref="M441" si="1415">SUM(M442:M443)</f>
        <v>0</v>
      </c>
      <c r="N441" s="95">
        <f t="shared" ref="N441" si="1416">SUM(N442:N443)</f>
        <v>0</v>
      </c>
      <c r="O441" s="96">
        <f t="shared" ref="O441" si="1417">SUM(O442:O443)</f>
        <v>0</v>
      </c>
      <c r="P441" s="94">
        <f t="shared" ref="P441" si="1418">SUM(P442:P443)</f>
        <v>0</v>
      </c>
      <c r="Q441" s="95">
        <f t="shared" ref="Q441" si="1419">SUM(Q442:Q443)</f>
        <v>0</v>
      </c>
      <c r="R441" s="96">
        <f t="shared" ref="R441" si="1420">SUM(R442:R443)</f>
        <v>0</v>
      </c>
      <c r="S441" s="94">
        <f t="shared" ref="S441" si="1421">SUM(S442:S443)</f>
        <v>0</v>
      </c>
      <c r="T441" s="95">
        <f t="shared" ref="T441" si="1422">SUM(T442:T443)</f>
        <v>0</v>
      </c>
      <c r="U441" s="96">
        <f t="shared" ref="U441" si="1423">SUM(U442:U443)</f>
        <v>0</v>
      </c>
      <c r="V441" s="94">
        <f t="shared" ref="V441" si="1424">SUM(V442:V443)</f>
        <v>0</v>
      </c>
      <c r="W441" s="95">
        <f t="shared" ref="W441" si="1425">SUM(W442:W443)</f>
        <v>0</v>
      </c>
      <c r="X441" s="97">
        <f t="shared" ref="X441" si="1426">SUM(X442:X443)</f>
        <v>0</v>
      </c>
      <c r="Y441" s="116" t="str">
        <f t="shared" si="1268"/>
        <v/>
      </c>
    </row>
    <row r="442" spans="1:25" hidden="1">
      <c r="A442" s="48"/>
      <c r="B442" s="43"/>
      <c r="C442" s="49"/>
      <c r="D442" s="76"/>
      <c r="E442" s="50">
        <v>821200</v>
      </c>
      <c r="F442" s="51" t="s">
        <v>86</v>
      </c>
      <c r="G442" s="99">
        <v>0</v>
      </c>
      <c r="H442" s="100">
        <v>0</v>
      </c>
      <c r="I442" s="98">
        <f>SUM(G442:H442)</f>
        <v>0</v>
      </c>
      <c r="J442" s="99"/>
      <c r="K442" s="100"/>
      <c r="L442" s="98">
        <f>SUM(J442:K442)</f>
        <v>0</v>
      </c>
      <c r="M442" s="52"/>
      <c r="N442" s="53"/>
      <c r="O442" s="98">
        <f>SUM(M442:N442)</f>
        <v>0</v>
      </c>
      <c r="P442" s="52"/>
      <c r="Q442" s="53"/>
      <c r="R442" s="98">
        <f>SUM(P442:Q442)</f>
        <v>0</v>
      </c>
      <c r="S442" s="52"/>
      <c r="T442" s="53"/>
      <c r="U442" s="98">
        <f>SUM(S442:T442)</f>
        <v>0</v>
      </c>
      <c r="V442" s="99">
        <f t="shared" ref="V442:V443" si="1427">S442+P442+M442+J442</f>
        <v>0</v>
      </c>
      <c r="W442" s="100">
        <f t="shared" ref="W442:W443" si="1428">T442+Q442+N442+K442</f>
        <v>0</v>
      </c>
      <c r="X442" s="101">
        <f>SUM(V442:W442)</f>
        <v>0</v>
      </c>
      <c r="Y442" s="116" t="str">
        <f t="shared" si="1268"/>
        <v/>
      </c>
    </row>
    <row r="443" spans="1:25" ht="12.75" hidden="1" thickBot="1">
      <c r="A443" s="55"/>
      <c r="B443" s="56"/>
      <c r="C443" s="57"/>
      <c r="D443" s="81"/>
      <c r="E443" s="58">
        <v>821300</v>
      </c>
      <c r="F443" s="59" t="s">
        <v>87</v>
      </c>
      <c r="G443" s="103">
        <v>1500</v>
      </c>
      <c r="H443" s="104">
        <v>0</v>
      </c>
      <c r="I443" s="102">
        <f>SUM(G443:H443)</f>
        <v>1500</v>
      </c>
      <c r="J443" s="103"/>
      <c r="K443" s="104"/>
      <c r="L443" s="102">
        <f>SUM(J443:K443)</f>
        <v>0</v>
      </c>
      <c r="M443" s="60"/>
      <c r="N443" s="61"/>
      <c r="O443" s="102">
        <f>SUM(M443:N443)</f>
        <v>0</v>
      </c>
      <c r="P443" s="60"/>
      <c r="Q443" s="61"/>
      <c r="R443" s="102">
        <f>SUM(P443:Q443)</f>
        <v>0</v>
      </c>
      <c r="S443" s="60"/>
      <c r="T443" s="61"/>
      <c r="U443" s="102">
        <f>SUM(S443:T443)</f>
        <v>0</v>
      </c>
      <c r="V443" s="103">
        <f t="shared" si="1427"/>
        <v>0</v>
      </c>
      <c r="W443" s="104">
        <f t="shared" si="1428"/>
        <v>0</v>
      </c>
      <c r="X443" s="105">
        <f>SUM(V443:W443)</f>
        <v>0</v>
      </c>
      <c r="Y443" s="116" t="str">
        <f t="shared" si="1268"/>
        <v/>
      </c>
    </row>
    <row r="444" spans="1:25" ht="12.75" hidden="1" thickBot="1">
      <c r="A444" s="62"/>
      <c r="B444" s="63"/>
      <c r="C444" s="64"/>
      <c r="D444" s="87"/>
      <c r="E444" s="63"/>
      <c r="F444" s="66" t="s">
        <v>145</v>
      </c>
      <c r="G444" s="106">
        <f t="shared" ref="G444:X444" si="1429">G419+G423+G425+G436+G439+G441</f>
        <v>4149380</v>
      </c>
      <c r="H444" s="107">
        <f t="shared" si="1429"/>
        <v>273000</v>
      </c>
      <c r="I444" s="108">
        <f t="shared" si="1429"/>
        <v>4422380</v>
      </c>
      <c r="J444" s="106">
        <f t="shared" si="1429"/>
        <v>0</v>
      </c>
      <c r="K444" s="107">
        <f t="shared" si="1429"/>
        <v>0</v>
      </c>
      <c r="L444" s="108">
        <f t="shared" si="1429"/>
        <v>0</v>
      </c>
      <c r="M444" s="106">
        <f t="shared" si="1429"/>
        <v>0</v>
      </c>
      <c r="N444" s="107">
        <f t="shared" si="1429"/>
        <v>0</v>
      </c>
      <c r="O444" s="108">
        <f t="shared" si="1429"/>
        <v>0</v>
      </c>
      <c r="P444" s="106">
        <f t="shared" si="1429"/>
        <v>0</v>
      </c>
      <c r="Q444" s="107">
        <f t="shared" si="1429"/>
        <v>0</v>
      </c>
      <c r="R444" s="108">
        <f t="shared" si="1429"/>
        <v>0</v>
      </c>
      <c r="S444" s="106">
        <f t="shared" si="1429"/>
        <v>0</v>
      </c>
      <c r="T444" s="107">
        <f t="shared" si="1429"/>
        <v>0</v>
      </c>
      <c r="U444" s="108">
        <f t="shared" si="1429"/>
        <v>0</v>
      </c>
      <c r="V444" s="106">
        <f t="shared" si="1429"/>
        <v>0</v>
      </c>
      <c r="W444" s="107">
        <f t="shared" si="1429"/>
        <v>0</v>
      </c>
      <c r="X444" s="109">
        <f t="shared" si="1429"/>
        <v>0</v>
      </c>
      <c r="Y444" s="116" t="str">
        <f t="shared" si="1268"/>
        <v/>
      </c>
    </row>
    <row r="445" spans="1:25" hidden="1">
      <c r="D445" s="67"/>
      <c r="G445" s="179"/>
      <c r="H445" s="179"/>
      <c r="I445" s="179"/>
      <c r="J445" s="179"/>
      <c r="K445" s="179"/>
      <c r="L445" s="179"/>
      <c r="Y445" s="116" t="str">
        <f t="shared" si="1268"/>
        <v/>
      </c>
    </row>
    <row r="446" spans="1:25" hidden="1">
      <c r="A446" s="68" t="s">
        <v>146</v>
      </c>
      <c r="B446" s="69" t="s">
        <v>67</v>
      </c>
      <c r="C446" s="70" t="s">
        <v>68</v>
      </c>
      <c r="D446" s="76"/>
      <c r="E446" s="43"/>
      <c r="F446" s="45" t="s">
        <v>147</v>
      </c>
      <c r="G446" s="180"/>
      <c r="H446" s="181"/>
      <c r="I446" s="182"/>
      <c r="J446" s="180"/>
      <c r="K446" s="181"/>
      <c r="L446" s="182"/>
      <c r="M446" s="48"/>
      <c r="N446" s="43"/>
      <c r="O446" s="49"/>
      <c r="P446" s="48"/>
      <c r="Q446" s="43"/>
      <c r="R446" s="49"/>
      <c r="S446" s="48"/>
      <c r="T446" s="43"/>
      <c r="U446" s="49"/>
      <c r="V446" s="48"/>
      <c r="W446" s="43"/>
      <c r="X446" s="74"/>
      <c r="Y446" s="116" t="str">
        <f t="shared" si="1268"/>
        <v/>
      </c>
    </row>
    <row r="447" spans="1:25" hidden="1">
      <c r="A447" s="40"/>
      <c r="B447" s="41"/>
      <c r="C447" s="42"/>
      <c r="D447" s="76"/>
      <c r="E447" s="44">
        <v>611000</v>
      </c>
      <c r="F447" s="45" t="s">
        <v>69</v>
      </c>
      <c r="G447" s="94">
        <f>SUM(G448:G450)</f>
        <v>230270</v>
      </c>
      <c r="H447" s="95">
        <f>SUM(H448:H450)</f>
        <v>0</v>
      </c>
      <c r="I447" s="96">
        <f t="shared" ref="I447" si="1430">SUM(I448:I450)</f>
        <v>230270</v>
      </c>
      <c r="J447" s="94">
        <f t="shared" ref="J447" si="1431">SUM(J448:J450)</f>
        <v>0</v>
      </c>
      <c r="K447" s="95">
        <f t="shared" ref="K447" si="1432">SUM(K448:K450)</f>
        <v>0</v>
      </c>
      <c r="L447" s="96">
        <f t="shared" ref="L447" si="1433">SUM(L448:L450)</f>
        <v>0</v>
      </c>
      <c r="M447" s="94">
        <f t="shared" ref="M447" si="1434">SUM(M448:M450)</f>
        <v>0</v>
      </c>
      <c r="N447" s="95">
        <f t="shared" ref="N447" si="1435">SUM(N448:N450)</f>
        <v>0</v>
      </c>
      <c r="O447" s="96">
        <f t="shared" ref="O447" si="1436">SUM(O448:O450)</f>
        <v>0</v>
      </c>
      <c r="P447" s="94">
        <f t="shared" ref="P447" si="1437">SUM(P448:P450)</f>
        <v>0</v>
      </c>
      <c r="Q447" s="95">
        <f t="shared" ref="Q447" si="1438">SUM(Q448:Q450)</f>
        <v>0</v>
      </c>
      <c r="R447" s="96">
        <f t="shared" ref="R447" si="1439">SUM(R448:R450)</f>
        <v>0</v>
      </c>
      <c r="S447" s="94">
        <f t="shared" ref="S447" si="1440">SUM(S448:S450)</f>
        <v>0</v>
      </c>
      <c r="T447" s="95">
        <f t="shared" ref="T447" si="1441">SUM(T448:T450)</f>
        <v>0</v>
      </c>
      <c r="U447" s="96">
        <f t="shared" ref="U447" si="1442">SUM(U448:U450)</f>
        <v>0</v>
      </c>
      <c r="V447" s="94">
        <f t="shared" ref="V447" si="1443">SUM(V448:V450)</f>
        <v>0</v>
      </c>
      <c r="W447" s="95">
        <f t="shared" ref="W447" si="1444">SUM(W448:W450)</f>
        <v>0</v>
      </c>
      <c r="X447" s="97">
        <f t="shared" ref="X447" si="1445">SUM(X448:X450)</f>
        <v>0</v>
      </c>
      <c r="Y447" s="116" t="str">
        <f t="shared" si="1268"/>
        <v/>
      </c>
    </row>
    <row r="448" spans="1:25" hidden="1">
      <c r="A448" s="48"/>
      <c r="B448" s="43"/>
      <c r="C448" s="49"/>
      <c r="D448" s="76"/>
      <c r="E448" s="50">
        <v>611100</v>
      </c>
      <c r="F448" s="51" t="s">
        <v>70</v>
      </c>
      <c r="G448" s="99">
        <v>192360</v>
      </c>
      <c r="H448" s="100">
        <v>0</v>
      </c>
      <c r="I448" s="98">
        <f>SUM(G448:H448)</f>
        <v>192360</v>
      </c>
      <c r="J448" s="99"/>
      <c r="K448" s="100"/>
      <c r="L448" s="98">
        <f>SUM(J448:K448)</f>
        <v>0</v>
      </c>
      <c r="M448" s="52"/>
      <c r="N448" s="53"/>
      <c r="O448" s="98">
        <f>SUM(M448:N448)</f>
        <v>0</v>
      </c>
      <c r="P448" s="52"/>
      <c r="Q448" s="53"/>
      <c r="R448" s="98">
        <f>SUM(P448:Q448)</f>
        <v>0</v>
      </c>
      <c r="S448" s="52"/>
      <c r="T448" s="53"/>
      <c r="U448" s="98">
        <f>SUM(S448:T448)</f>
        <v>0</v>
      </c>
      <c r="V448" s="99">
        <f t="shared" ref="V448:V450" si="1446">S448+P448+M448+J448</f>
        <v>0</v>
      </c>
      <c r="W448" s="100">
        <f t="shared" ref="W448:W450" si="1447">T448+Q448+N448+K448</f>
        <v>0</v>
      </c>
      <c r="X448" s="101">
        <f>SUM(V448:W448)</f>
        <v>0</v>
      </c>
      <c r="Y448" s="116" t="str">
        <f t="shared" si="1268"/>
        <v/>
      </c>
    </row>
    <row r="449" spans="1:25" hidden="1">
      <c r="A449" s="48"/>
      <c r="B449" s="43"/>
      <c r="C449" s="49"/>
      <c r="D449" s="76"/>
      <c r="E449" s="50">
        <v>611200</v>
      </c>
      <c r="F449" s="51" t="s">
        <v>71</v>
      </c>
      <c r="G449" s="99">
        <v>37910</v>
      </c>
      <c r="H449" s="100">
        <v>0</v>
      </c>
      <c r="I449" s="98">
        <f t="shared" ref="I449:I450" si="1448">SUM(G449:H449)</f>
        <v>37910</v>
      </c>
      <c r="J449" s="99"/>
      <c r="K449" s="100"/>
      <c r="L449" s="98">
        <f t="shared" ref="L449:L450" si="1449">SUM(J449:K449)</f>
        <v>0</v>
      </c>
      <c r="M449" s="52"/>
      <c r="N449" s="53"/>
      <c r="O449" s="98">
        <f t="shared" ref="O449:O450" si="1450">SUM(M449:N449)</f>
        <v>0</v>
      </c>
      <c r="P449" s="52"/>
      <c r="Q449" s="53"/>
      <c r="R449" s="98">
        <f t="shared" ref="R449:R450" si="1451">SUM(P449:Q449)</f>
        <v>0</v>
      </c>
      <c r="S449" s="52"/>
      <c r="T449" s="53"/>
      <c r="U449" s="98">
        <f t="shared" ref="U449:U450" si="1452">SUM(S449:T449)</f>
        <v>0</v>
      </c>
      <c r="V449" s="99">
        <f t="shared" si="1446"/>
        <v>0</v>
      </c>
      <c r="W449" s="100">
        <f t="shared" si="1447"/>
        <v>0</v>
      </c>
      <c r="X449" s="101">
        <f t="shared" ref="X449:X450" si="1453">SUM(V449:W449)</f>
        <v>0</v>
      </c>
      <c r="Y449" s="116" t="str">
        <f t="shared" si="1268"/>
        <v/>
      </c>
    </row>
    <row r="450" spans="1:25" hidden="1">
      <c r="A450" s="48"/>
      <c r="B450" s="43"/>
      <c r="C450" s="49"/>
      <c r="D450" s="76"/>
      <c r="E450" s="50">
        <v>611200</v>
      </c>
      <c r="F450" s="51" t="s">
        <v>72</v>
      </c>
      <c r="G450" s="99">
        <v>0</v>
      </c>
      <c r="H450" s="100">
        <v>0</v>
      </c>
      <c r="I450" s="98">
        <f t="shared" si="1448"/>
        <v>0</v>
      </c>
      <c r="J450" s="99"/>
      <c r="K450" s="100"/>
      <c r="L450" s="98">
        <f t="shared" si="1449"/>
        <v>0</v>
      </c>
      <c r="M450" s="52"/>
      <c r="N450" s="53"/>
      <c r="O450" s="98">
        <f t="shared" si="1450"/>
        <v>0</v>
      </c>
      <c r="P450" s="52"/>
      <c r="Q450" s="53"/>
      <c r="R450" s="98">
        <f t="shared" si="1451"/>
        <v>0</v>
      </c>
      <c r="S450" s="52"/>
      <c r="T450" s="53"/>
      <c r="U450" s="98">
        <f t="shared" si="1452"/>
        <v>0</v>
      </c>
      <c r="V450" s="99">
        <f t="shared" si="1446"/>
        <v>0</v>
      </c>
      <c r="W450" s="100">
        <f t="shared" si="1447"/>
        <v>0</v>
      </c>
      <c r="X450" s="101">
        <f t="shared" si="1453"/>
        <v>0</v>
      </c>
      <c r="Y450" s="116" t="str">
        <f t="shared" si="1268"/>
        <v/>
      </c>
    </row>
    <row r="451" spans="1:25" hidden="1">
      <c r="A451" s="40"/>
      <c r="B451" s="41"/>
      <c r="C451" s="42"/>
      <c r="D451" s="76"/>
      <c r="E451" s="44">
        <v>612000</v>
      </c>
      <c r="F451" s="45" t="s">
        <v>73</v>
      </c>
      <c r="G451" s="94">
        <f>G452</f>
        <v>21070</v>
      </c>
      <c r="H451" s="95">
        <f>H452</f>
        <v>0</v>
      </c>
      <c r="I451" s="96">
        <f t="shared" ref="I451" si="1454">I452</f>
        <v>21070</v>
      </c>
      <c r="J451" s="94">
        <f t="shared" ref="J451" si="1455">J452</f>
        <v>0</v>
      </c>
      <c r="K451" s="95">
        <f t="shared" ref="K451" si="1456">K452</f>
        <v>0</v>
      </c>
      <c r="L451" s="96">
        <f t="shared" ref="L451" si="1457">L452</f>
        <v>0</v>
      </c>
      <c r="M451" s="94">
        <f t="shared" ref="M451" si="1458">M452</f>
        <v>0</v>
      </c>
      <c r="N451" s="95">
        <f t="shared" ref="N451" si="1459">N452</f>
        <v>0</v>
      </c>
      <c r="O451" s="96">
        <f t="shared" ref="O451" si="1460">O452</f>
        <v>0</v>
      </c>
      <c r="P451" s="94">
        <f t="shared" ref="P451" si="1461">P452</f>
        <v>0</v>
      </c>
      <c r="Q451" s="95">
        <f t="shared" ref="Q451" si="1462">Q452</f>
        <v>0</v>
      </c>
      <c r="R451" s="96">
        <f t="shared" ref="R451" si="1463">R452</f>
        <v>0</v>
      </c>
      <c r="S451" s="94">
        <f t="shared" ref="S451" si="1464">S452</f>
        <v>0</v>
      </c>
      <c r="T451" s="95">
        <f t="shared" ref="T451" si="1465">T452</f>
        <v>0</v>
      </c>
      <c r="U451" s="96">
        <f t="shared" ref="U451" si="1466">U452</f>
        <v>0</v>
      </c>
      <c r="V451" s="94">
        <f t="shared" ref="V451" si="1467">V452</f>
        <v>0</v>
      </c>
      <c r="W451" s="95">
        <f t="shared" ref="W451" si="1468">W452</f>
        <v>0</v>
      </c>
      <c r="X451" s="97">
        <f t="shared" ref="X451" si="1469">X452</f>
        <v>0</v>
      </c>
      <c r="Y451" s="116" t="str">
        <f t="shared" si="1268"/>
        <v/>
      </c>
    </row>
    <row r="452" spans="1:25" hidden="1">
      <c r="A452" s="48"/>
      <c r="B452" s="43"/>
      <c r="C452" s="49"/>
      <c r="D452" s="76"/>
      <c r="E452" s="50">
        <v>612100</v>
      </c>
      <c r="F452" s="51" t="s">
        <v>73</v>
      </c>
      <c r="G452" s="99">
        <v>21070</v>
      </c>
      <c r="H452" s="100">
        <v>0</v>
      </c>
      <c r="I452" s="98">
        <f>SUM(G452:H452)</f>
        <v>21070</v>
      </c>
      <c r="J452" s="99"/>
      <c r="K452" s="100"/>
      <c r="L452" s="98">
        <f>SUM(J452:K452)</f>
        <v>0</v>
      </c>
      <c r="M452" s="52"/>
      <c r="N452" s="53"/>
      <c r="O452" s="98">
        <f>SUM(M452:N452)</f>
        <v>0</v>
      </c>
      <c r="P452" s="52"/>
      <c r="Q452" s="53"/>
      <c r="R452" s="98">
        <f>SUM(P452:Q452)</f>
        <v>0</v>
      </c>
      <c r="S452" s="52"/>
      <c r="T452" s="53"/>
      <c r="U452" s="98">
        <f>SUM(S452:T452)</f>
        <v>0</v>
      </c>
      <c r="V452" s="99">
        <f>S452+P452+M452+J452</f>
        <v>0</v>
      </c>
      <c r="W452" s="100">
        <f>T452+Q452+N452+K452</f>
        <v>0</v>
      </c>
      <c r="X452" s="101">
        <f>SUM(V452:W452)</f>
        <v>0</v>
      </c>
      <c r="Y452" s="116" t="str">
        <f t="shared" ref="Y452:Y515" si="1470">IF(OR(V452&gt;G452, W452&gt;H452),"Ukupni operativni plan je veći od Proračuna!","")</f>
        <v/>
      </c>
    </row>
    <row r="453" spans="1:25" hidden="1">
      <c r="A453" s="40"/>
      <c r="B453" s="41"/>
      <c r="C453" s="42"/>
      <c r="D453" s="76"/>
      <c r="E453" s="44">
        <v>613000</v>
      </c>
      <c r="F453" s="45" t="s">
        <v>74</v>
      </c>
      <c r="G453" s="94">
        <f t="shared" ref="G453:X453" si="1471">SUM(G454:G464)</f>
        <v>17800</v>
      </c>
      <c r="H453" s="95">
        <f t="shared" si="1471"/>
        <v>200000</v>
      </c>
      <c r="I453" s="96">
        <f t="shared" si="1471"/>
        <v>217800</v>
      </c>
      <c r="J453" s="94">
        <f t="shared" si="1471"/>
        <v>0</v>
      </c>
      <c r="K453" s="95">
        <f t="shared" si="1471"/>
        <v>0</v>
      </c>
      <c r="L453" s="96">
        <f t="shared" si="1471"/>
        <v>0</v>
      </c>
      <c r="M453" s="94">
        <f t="shared" si="1471"/>
        <v>0</v>
      </c>
      <c r="N453" s="95">
        <f t="shared" si="1471"/>
        <v>0</v>
      </c>
      <c r="O453" s="96">
        <f t="shared" si="1471"/>
        <v>0</v>
      </c>
      <c r="P453" s="94">
        <f t="shared" si="1471"/>
        <v>0</v>
      </c>
      <c r="Q453" s="95">
        <f t="shared" si="1471"/>
        <v>0</v>
      </c>
      <c r="R453" s="96">
        <f t="shared" si="1471"/>
        <v>0</v>
      </c>
      <c r="S453" s="94">
        <f t="shared" si="1471"/>
        <v>0</v>
      </c>
      <c r="T453" s="95">
        <f t="shared" si="1471"/>
        <v>0</v>
      </c>
      <c r="U453" s="96">
        <f t="shared" si="1471"/>
        <v>0</v>
      </c>
      <c r="V453" s="94">
        <f t="shared" si="1471"/>
        <v>0</v>
      </c>
      <c r="W453" s="95">
        <f t="shared" si="1471"/>
        <v>0</v>
      </c>
      <c r="X453" s="97">
        <f t="shared" si="1471"/>
        <v>0</v>
      </c>
      <c r="Y453" s="116" t="str">
        <f t="shared" si="1470"/>
        <v/>
      </c>
    </row>
    <row r="454" spans="1:25" hidden="1">
      <c r="A454" s="48"/>
      <c r="B454" s="43"/>
      <c r="C454" s="49"/>
      <c r="D454" s="76"/>
      <c r="E454" s="50">
        <v>613100</v>
      </c>
      <c r="F454" s="54" t="s">
        <v>75</v>
      </c>
      <c r="G454" s="99">
        <v>1800</v>
      </c>
      <c r="H454" s="100">
        <v>0</v>
      </c>
      <c r="I454" s="98">
        <f t="shared" ref="I454:I464" si="1472">SUM(G454:H454)</f>
        <v>1800</v>
      </c>
      <c r="J454" s="99"/>
      <c r="K454" s="100"/>
      <c r="L454" s="98">
        <f t="shared" ref="L454:L464" si="1473">SUM(J454:K454)</f>
        <v>0</v>
      </c>
      <c r="M454" s="52"/>
      <c r="N454" s="53"/>
      <c r="O454" s="98">
        <f t="shared" ref="O454:O464" si="1474">SUM(M454:N454)</f>
        <v>0</v>
      </c>
      <c r="P454" s="52"/>
      <c r="Q454" s="53"/>
      <c r="R454" s="98">
        <f t="shared" ref="R454:R464" si="1475">SUM(P454:Q454)</f>
        <v>0</v>
      </c>
      <c r="S454" s="52"/>
      <c r="T454" s="53"/>
      <c r="U454" s="98">
        <f t="shared" ref="U454:U464" si="1476">SUM(S454:T454)</f>
        <v>0</v>
      </c>
      <c r="V454" s="99">
        <f t="shared" ref="V454:V464" si="1477">S454+P454+M454+J454</f>
        <v>0</v>
      </c>
      <c r="W454" s="100">
        <f t="shared" ref="W454:W464" si="1478">T454+Q454+N454+K454</f>
        <v>0</v>
      </c>
      <c r="X454" s="101">
        <f t="shared" ref="X454:X464" si="1479">SUM(V454:W454)</f>
        <v>0</v>
      </c>
      <c r="Y454" s="116" t="str">
        <f t="shared" si="1470"/>
        <v/>
      </c>
    </row>
    <row r="455" spans="1:25" hidden="1">
      <c r="A455" s="48"/>
      <c r="B455" s="43"/>
      <c r="C455" s="49"/>
      <c r="D455" s="76"/>
      <c r="E455" s="50">
        <v>613200</v>
      </c>
      <c r="F455" s="54" t="s">
        <v>76</v>
      </c>
      <c r="G455" s="99">
        <v>0</v>
      </c>
      <c r="H455" s="100">
        <v>0</v>
      </c>
      <c r="I455" s="98">
        <f t="shared" si="1472"/>
        <v>0</v>
      </c>
      <c r="J455" s="99"/>
      <c r="K455" s="100"/>
      <c r="L455" s="98">
        <f t="shared" si="1473"/>
        <v>0</v>
      </c>
      <c r="M455" s="52"/>
      <c r="N455" s="53"/>
      <c r="O455" s="98">
        <f t="shared" si="1474"/>
        <v>0</v>
      </c>
      <c r="P455" s="52"/>
      <c r="Q455" s="53"/>
      <c r="R455" s="98">
        <f t="shared" si="1475"/>
        <v>0</v>
      </c>
      <c r="S455" s="52"/>
      <c r="T455" s="53"/>
      <c r="U455" s="98">
        <f t="shared" si="1476"/>
        <v>0</v>
      </c>
      <c r="V455" s="99">
        <f t="shared" si="1477"/>
        <v>0</v>
      </c>
      <c r="W455" s="100">
        <f t="shared" si="1478"/>
        <v>0</v>
      </c>
      <c r="X455" s="101">
        <f t="shared" si="1479"/>
        <v>0</v>
      </c>
      <c r="Y455" s="116" t="str">
        <f t="shared" si="1470"/>
        <v/>
      </c>
    </row>
    <row r="456" spans="1:25" hidden="1">
      <c r="A456" s="48"/>
      <c r="B456" s="43"/>
      <c r="C456" s="49"/>
      <c r="D456" s="76"/>
      <c r="E456" s="50">
        <v>613300</v>
      </c>
      <c r="F456" s="54" t="s">
        <v>77</v>
      </c>
      <c r="G456" s="99">
        <v>5000</v>
      </c>
      <c r="H456" s="100">
        <v>0</v>
      </c>
      <c r="I456" s="98">
        <f t="shared" si="1472"/>
        <v>5000</v>
      </c>
      <c r="J456" s="99"/>
      <c r="K456" s="100"/>
      <c r="L456" s="98">
        <f t="shared" si="1473"/>
        <v>0</v>
      </c>
      <c r="M456" s="52"/>
      <c r="N456" s="53"/>
      <c r="O456" s="98">
        <f t="shared" si="1474"/>
        <v>0</v>
      </c>
      <c r="P456" s="52"/>
      <c r="Q456" s="53"/>
      <c r="R456" s="98">
        <f t="shared" si="1475"/>
        <v>0</v>
      </c>
      <c r="S456" s="52"/>
      <c r="T456" s="53"/>
      <c r="U456" s="98">
        <f t="shared" si="1476"/>
        <v>0</v>
      </c>
      <c r="V456" s="99">
        <f t="shared" si="1477"/>
        <v>0</v>
      </c>
      <c r="W456" s="100">
        <f t="shared" si="1478"/>
        <v>0</v>
      </c>
      <c r="X456" s="101">
        <f t="shared" si="1479"/>
        <v>0</v>
      </c>
      <c r="Y456" s="116" t="str">
        <f t="shared" si="1470"/>
        <v/>
      </c>
    </row>
    <row r="457" spans="1:25" hidden="1">
      <c r="A457" s="48"/>
      <c r="B457" s="43"/>
      <c r="C457" s="49"/>
      <c r="D457" s="76"/>
      <c r="E457" s="50">
        <v>613400</v>
      </c>
      <c r="F457" s="54" t="s">
        <v>78</v>
      </c>
      <c r="G457" s="99">
        <v>0</v>
      </c>
      <c r="H457" s="100">
        <v>0</v>
      </c>
      <c r="I457" s="98">
        <f t="shared" si="1472"/>
        <v>0</v>
      </c>
      <c r="J457" s="99"/>
      <c r="K457" s="100"/>
      <c r="L457" s="98">
        <f t="shared" si="1473"/>
        <v>0</v>
      </c>
      <c r="M457" s="52"/>
      <c r="N457" s="53"/>
      <c r="O457" s="98">
        <f t="shared" si="1474"/>
        <v>0</v>
      </c>
      <c r="P457" s="52"/>
      <c r="Q457" s="53"/>
      <c r="R457" s="98">
        <f t="shared" si="1475"/>
        <v>0</v>
      </c>
      <c r="S457" s="52"/>
      <c r="T457" s="53"/>
      <c r="U457" s="98">
        <f t="shared" si="1476"/>
        <v>0</v>
      </c>
      <c r="V457" s="99">
        <f t="shared" si="1477"/>
        <v>0</v>
      </c>
      <c r="W457" s="100">
        <f t="shared" si="1478"/>
        <v>0</v>
      </c>
      <c r="X457" s="101">
        <f t="shared" si="1479"/>
        <v>0</v>
      </c>
      <c r="Y457" s="116" t="str">
        <f t="shared" si="1470"/>
        <v/>
      </c>
    </row>
    <row r="458" spans="1:25" hidden="1">
      <c r="A458" s="48"/>
      <c r="B458" s="43"/>
      <c r="C458" s="49"/>
      <c r="D458" s="76"/>
      <c r="E458" s="50">
        <v>613500</v>
      </c>
      <c r="F458" s="54" t="s">
        <v>79</v>
      </c>
      <c r="G458" s="99">
        <v>0</v>
      </c>
      <c r="H458" s="100">
        <v>0</v>
      </c>
      <c r="I458" s="98">
        <f t="shared" si="1472"/>
        <v>0</v>
      </c>
      <c r="J458" s="99"/>
      <c r="K458" s="100"/>
      <c r="L458" s="98">
        <f t="shared" si="1473"/>
        <v>0</v>
      </c>
      <c r="M458" s="52"/>
      <c r="N458" s="53"/>
      <c r="O458" s="98">
        <f t="shared" si="1474"/>
        <v>0</v>
      </c>
      <c r="P458" s="52"/>
      <c r="Q458" s="53"/>
      <c r="R458" s="98">
        <f t="shared" si="1475"/>
        <v>0</v>
      </c>
      <c r="S458" s="52"/>
      <c r="T458" s="53"/>
      <c r="U458" s="98">
        <f t="shared" si="1476"/>
        <v>0</v>
      </c>
      <c r="V458" s="99">
        <f t="shared" si="1477"/>
        <v>0</v>
      </c>
      <c r="W458" s="100">
        <f t="shared" si="1478"/>
        <v>0</v>
      </c>
      <c r="X458" s="101">
        <f t="shared" si="1479"/>
        <v>0</v>
      </c>
      <c r="Y458" s="116" t="str">
        <f t="shared" si="1470"/>
        <v/>
      </c>
    </row>
    <row r="459" spans="1:25" hidden="1">
      <c r="A459" s="48"/>
      <c r="B459" s="43"/>
      <c r="C459" s="49"/>
      <c r="D459" s="76"/>
      <c r="E459" s="50">
        <v>613600</v>
      </c>
      <c r="F459" s="54" t="s">
        <v>82</v>
      </c>
      <c r="G459" s="99">
        <v>0</v>
      </c>
      <c r="H459" s="100">
        <v>0</v>
      </c>
      <c r="I459" s="98">
        <f t="shared" si="1472"/>
        <v>0</v>
      </c>
      <c r="J459" s="99"/>
      <c r="K459" s="100"/>
      <c r="L459" s="98">
        <f t="shared" si="1473"/>
        <v>0</v>
      </c>
      <c r="M459" s="52"/>
      <c r="N459" s="53"/>
      <c r="O459" s="98">
        <f t="shared" si="1474"/>
        <v>0</v>
      </c>
      <c r="P459" s="52"/>
      <c r="Q459" s="53"/>
      <c r="R459" s="98">
        <f t="shared" si="1475"/>
        <v>0</v>
      </c>
      <c r="S459" s="52"/>
      <c r="T459" s="53"/>
      <c r="U459" s="98">
        <f t="shared" si="1476"/>
        <v>0</v>
      </c>
      <c r="V459" s="99">
        <f t="shared" si="1477"/>
        <v>0</v>
      </c>
      <c r="W459" s="100">
        <f t="shared" si="1478"/>
        <v>0</v>
      </c>
      <c r="X459" s="101">
        <f t="shared" si="1479"/>
        <v>0</v>
      </c>
      <c r="Y459" s="116" t="str">
        <f t="shared" si="1470"/>
        <v/>
      </c>
    </row>
    <row r="460" spans="1:25" hidden="1">
      <c r="A460" s="48"/>
      <c r="B460" s="43"/>
      <c r="C460" s="49"/>
      <c r="D460" s="76"/>
      <c r="E460" s="50">
        <v>613700</v>
      </c>
      <c r="F460" s="54" t="s">
        <v>80</v>
      </c>
      <c r="G460" s="99">
        <v>1000</v>
      </c>
      <c r="H460" s="100">
        <v>0</v>
      </c>
      <c r="I460" s="98">
        <f t="shared" si="1472"/>
        <v>1000</v>
      </c>
      <c r="J460" s="99"/>
      <c r="K460" s="100"/>
      <c r="L460" s="98">
        <f t="shared" si="1473"/>
        <v>0</v>
      </c>
      <c r="M460" s="52"/>
      <c r="N460" s="53"/>
      <c r="O460" s="98">
        <f t="shared" si="1474"/>
        <v>0</v>
      </c>
      <c r="P460" s="52"/>
      <c r="Q460" s="53"/>
      <c r="R460" s="98">
        <f t="shared" si="1475"/>
        <v>0</v>
      </c>
      <c r="S460" s="52"/>
      <c r="T460" s="53"/>
      <c r="U460" s="98">
        <f t="shared" si="1476"/>
        <v>0</v>
      </c>
      <c r="V460" s="99">
        <f t="shared" si="1477"/>
        <v>0</v>
      </c>
      <c r="W460" s="100">
        <f t="shared" si="1478"/>
        <v>0</v>
      </c>
      <c r="X460" s="101">
        <f t="shared" si="1479"/>
        <v>0</v>
      </c>
      <c r="Y460" s="116" t="str">
        <f t="shared" si="1470"/>
        <v/>
      </c>
    </row>
    <row r="461" spans="1:25" hidden="1">
      <c r="A461" s="48"/>
      <c r="B461" s="43"/>
      <c r="C461" s="49"/>
      <c r="D461" s="76"/>
      <c r="E461" s="50">
        <v>613700</v>
      </c>
      <c r="F461" s="54" t="s">
        <v>149</v>
      </c>
      <c r="G461" s="99">
        <v>0</v>
      </c>
      <c r="H461" s="100">
        <v>200000</v>
      </c>
      <c r="I461" s="98">
        <f t="shared" ref="I461" si="1480">SUM(G461:H461)</f>
        <v>200000</v>
      </c>
      <c r="J461" s="99"/>
      <c r="K461" s="100"/>
      <c r="L461" s="98">
        <f t="shared" ref="L461" si="1481">SUM(J461:K461)</f>
        <v>0</v>
      </c>
      <c r="M461" s="52"/>
      <c r="N461" s="53"/>
      <c r="O461" s="98">
        <f t="shared" ref="O461" si="1482">SUM(M461:N461)</f>
        <v>0</v>
      </c>
      <c r="P461" s="52"/>
      <c r="Q461" s="53"/>
      <c r="R461" s="98">
        <f t="shared" ref="R461" si="1483">SUM(P461:Q461)</f>
        <v>0</v>
      </c>
      <c r="S461" s="52"/>
      <c r="T461" s="53"/>
      <c r="U461" s="98">
        <f t="shared" ref="U461" si="1484">SUM(S461:T461)</f>
        <v>0</v>
      </c>
      <c r="V461" s="99">
        <f t="shared" si="1477"/>
        <v>0</v>
      </c>
      <c r="W461" s="100">
        <f t="shared" si="1478"/>
        <v>0</v>
      </c>
      <c r="X461" s="101">
        <f t="shared" ref="X461" si="1485">SUM(V461:W461)</f>
        <v>0</v>
      </c>
      <c r="Y461" s="116" t="str">
        <f t="shared" si="1470"/>
        <v/>
      </c>
    </row>
    <row r="462" spans="1:25" hidden="1">
      <c r="A462" s="48"/>
      <c r="B462" s="43"/>
      <c r="C462" s="49"/>
      <c r="D462" s="76"/>
      <c r="E462" s="50">
        <v>613800</v>
      </c>
      <c r="F462" s="54" t="s">
        <v>83</v>
      </c>
      <c r="G462" s="99">
        <v>0</v>
      </c>
      <c r="H462" s="100">
        <v>0</v>
      </c>
      <c r="I462" s="98">
        <f t="shared" si="1472"/>
        <v>0</v>
      </c>
      <c r="J462" s="99"/>
      <c r="K462" s="100"/>
      <c r="L462" s="98">
        <f t="shared" si="1473"/>
        <v>0</v>
      </c>
      <c r="M462" s="52"/>
      <c r="N462" s="53"/>
      <c r="O462" s="98">
        <f t="shared" si="1474"/>
        <v>0</v>
      </c>
      <c r="P462" s="52"/>
      <c r="Q462" s="53"/>
      <c r="R462" s="98">
        <f t="shared" si="1475"/>
        <v>0</v>
      </c>
      <c r="S462" s="52"/>
      <c r="T462" s="53"/>
      <c r="U462" s="98">
        <f t="shared" si="1476"/>
        <v>0</v>
      </c>
      <c r="V462" s="99">
        <f t="shared" si="1477"/>
        <v>0</v>
      </c>
      <c r="W462" s="100">
        <f t="shared" si="1478"/>
        <v>0</v>
      </c>
      <c r="X462" s="101">
        <f t="shared" si="1479"/>
        <v>0</v>
      </c>
      <c r="Y462" s="116" t="str">
        <f t="shared" si="1470"/>
        <v/>
      </c>
    </row>
    <row r="463" spans="1:25" hidden="1">
      <c r="A463" s="48"/>
      <c r="B463" s="43"/>
      <c r="C463" s="49"/>
      <c r="D463" s="76"/>
      <c r="E463" s="50">
        <v>613900</v>
      </c>
      <c r="F463" s="54" t="s">
        <v>81</v>
      </c>
      <c r="G463" s="99">
        <v>10000</v>
      </c>
      <c r="H463" s="100">
        <v>0</v>
      </c>
      <c r="I463" s="98">
        <f t="shared" si="1472"/>
        <v>10000</v>
      </c>
      <c r="J463" s="99"/>
      <c r="K463" s="100"/>
      <c r="L463" s="98">
        <f t="shared" si="1473"/>
        <v>0</v>
      </c>
      <c r="M463" s="52"/>
      <c r="N463" s="53"/>
      <c r="O463" s="98">
        <f t="shared" si="1474"/>
        <v>0</v>
      </c>
      <c r="P463" s="52"/>
      <c r="Q463" s="53"/>
      <c r="R463" s="98">
        <f t="shared" si="1475"/>
        <v>0</v>
      </c>
      <c r="S463" s="52"/>
      <c r="T463" s="53"/>
      <c r="U463" s="98">
        <f t="shared" si="1476"/>
        <v>0</v>
      </c>
      <c r="V463" s="99">
        <f t="shared" si="1477"/>
        <v>0</v>
      </c>
      <c r="W463" s="100">
        <f t="shared" si="1478"/>
        <v>0</v>
      </c>
      <c r="X463" s="101">
        <f t="shared" si="1479"/>
        <v>0</v>
      </c>
      <c r="Y463" s="116" t="str">
        <f t="shared" si="1470"/>
        <v/>
      </c>
    </row>
    <row r="464" spans="1:25" hidden="1">
      <c r="A464" s="48"/>
      <c r="B464" s="43"/>
      <c r="C464" s="49"/>
      <c r="D464" s="76"/>
      <c r="E464" s="50">
        <v>613900</v>
      </c>
      <c r="F464" s="54" t="s">
        <v>84</v>
      </c>
      <c r="G464" s="99">
        <v>0</v>
      </c>
      <c r="H464" s="100">
        <v>0</v>
      </c>
      <c r="I464" s="98">
        <f t="shared" si="1472"/>
        <v>0</v>
      </c>
      <c r="J464" s="99"/>
      <c r="K464" s="100"/>
      <c r="L464" s="98">
        <f t="shared" si="1473"/>
        <v>0</v>
      </c>
      <c r="M464" s="52"/>
      <c r="N464" s="53"/>
      <c r="O464" s="98">
        <f t="shared" si="1474"/>
        <v>0</v>
      </c>
      <c r="P464" s="52"/>
      <c r="Q464" s="53"/>
      <c r="R464" s="98">
        <f t="shared" si="1475"/>
        <v>0</v>
      </c>
      <c r="S464" s="52"/>
      <c r="T464" s="53"/>
      <c r="U464" s="98">
        <f t="shared" si="1476"/>
        <v>0</v>
      </c>
      <c r="V464" s="99">
        <f t="shared" si="1477"/>
        <v>0</v>
      </c>
      <c r="W464" s="100">
        <f t="shared" si="1478"/>
        <v>0</v>
      </c>
      <c r="X464" s="101">
        <f t="shared" si="1479"/>
        <v>0</v>
      </c>
      <c r="Y464" s="116" t="str">
        <f t="shared" si="1470"/>
        <v/>
      </c>
    </row>
    <row r="465" spans="1:25" hidden="1">
      <c r="A465" s="40"/>
      <c r="B465" s="41"/>
      <c r="C465" s="42"/>
      <c r="D465" s="76"/>
      <c r="E465" s="44">
        <v>614000</v>
      </c>
      <c r="F465" s="45" t="s">
        <v>93</v>
      </c>
      <c r="G465" s="94">
        <f t="shared" ref="G465:X465" si="1486">SUM(G466:G467)</f>
        <v>30000</v>
      </c>
      <c r="H465" s="95">
        <f t="shared" si="1486"/>
        <v>180000</v>
      </c>
      <c r="I465" s="96">
        <f t="shared" si="1486"/>
        <v>210000</v>
      </c>
      <c r="J465" s="94">
        <f t="shared" si="1486"/>
        <v>0</v>
      </c>
      <c r="K465" s="95">
        <f t="shared" si="1486"/>
        <v>0</v>
      </c>
      <c r="L465" s="96">
        <f t="shared" si="1486"/>
        <v>0</v>
      </c>
      <c r="M465" s="94">
        <f t="shared" si="1486"/>
        <v>0</v>
      </c>
      <c r="N465" s="95">
        <f t="shared" si="1486"/>
        <v>0</v>
      </c>
      <c r="O465" s="96">
        <f t="shared" si="1486"/>
        <v>0</v>
      </c>
      <c r="P465" s="94">
        <f t="shared" si="1486"/>
        <v>0</v>
      </c>
      <c r="Q465" s="95">
        <f t="shared" si="1486"/>
        <v>0</v>
      </c>
      <c r="R465" s="96">
        <f t="shared" si="1486"/>
        <v>0</v>
      </c>
      <c r="S465" s="94">
        <f t="shared" si="1486"/>
        <v>0</v>
      </c>
      <c r="T465" s="95">
        <f t="shared" si="1486"/>
        <v>0</v>
      </c>
      <c r="U465" s="96">
        <f t="shared" si="1486"/>
        <v>0</v>
      </c>
      <c r="V465" s="94">
        <f t="shared" si="1486"/>
        <v>0</v>
      </c>
      <c r="W465" s="95">
        <f t="shared" si="1486"/>
        <v>0</v>
      </c>
      <c r="X465" s="97">
        <f t="shared" si="1486"/>
        <v>0</v>
      </c>
      <c r="Y465" s="116" t="str">
        <f t="shared" si="1470"/>
        <v/>
      </c>
    </row>
    <row r="466" spans="1:25" hidden="1">
      <c r="A466" s="48"/>
      <c r="B466" s="43"/>
      <c r="C466" s="49"/>
      <c r="D466" s="76"/>
      <c r="E466" s="50">
        <v>614100</v>
      </c>
      <c r="F466" s="54" t="s">
        <v>150</v>
      </c>
      <c r="G466" s="99">
        <v>0</v>
      </c>
      <c r="H466" s="100">
        <v>180000</v>
      </c>
      <c r="I466" s="98">
        <f t="shared" ref="I466:I467" si="1487">SUM(G466:H466)</f>
        <v>180000</v>
      </c>
      <c r="J466" s="99"/>
      <c r="K466" s="100"/>
      <c r="L466" s="98">
        <f t="shared" ref="L466:L467" si="1488">SUM(J466:K466)</f>
        <v>0</v>
      </c>
      <c r="M466" s="52"/>
      <c r="N466" s="53"/>
      <c r="O466" s="98">
        <f t="shared" ref="O466:O467" si="1489">SUM(M466:N466)</f>
        <v>0</v>
      </c>
      <c r="P466" s="52"/>
      <c r="Q466" s="53"/>
      <c r="R466" s="98">
        <f t="shared" ref="R466:R467" si="1490">SUM(P466:Q466)</f>
        <v>0</v>
      </c>
      <c r="S466" s="52"/>
      <c r="T466" s="53"/>
      <c r="U466" s="98">
        <f t="shared" ref="U466:U467" si="1491">SUM(S466:T466)</f>
        <v>0</v>
      </c>
      <c r="V466" s="99">
        <f t="shared" ref="V466:V467" si="1492">S466+P466+M466+J466</f>
        <v>0</v>
      </c>
      <c r="W466" s="100">
        <f t="shared" ref="W466:W467" si="1493">T466+Q466+N466+K466</f>
        <v>0</v>
      </c>
      <c r="X466" s="101">
        <f t="shared" ref="X466:X467" si="1494">SUM(V466:W466)</f>
        <v>0</v>
      </c>
      <c r="Y466" s="116" t="str">
        <f t="shared" si="1470"/>
        <v/>
      </c>
    </row>
    <row r="467" spans="1:25" hidden="1">
      <c r="A467" s="48"/>
      <c r="B467" s="43"/>
      <c r="C467" s="49"/>
      <c r="D467" s="76"/>
      <c r="E467" s="50">
        <v>614100</v>
      </c>
      <c r="F467" s="54" t="s">
        <v>151</v>
      </c>
      <c r="G467" s="99">
        <v>30000</v>
      </c>
      <c r="H467" s="100">
        <v>0</v>
      </c>
      <c r="I467" s="98">
        <f t="shared" si="1487"/>
        <v>30000</v>
      </c>
      <c r="J467" s="99"/>
      <c r="K467" s="100"/>
      <c r="L467" s="98">
        <f t="shared" si="1488"/>
        <v>0</v>
      </c>
      <c r="M467" s="52"/>
      <c r="N467" s="53"/>
      <c r="O467" s="98">
        <f t="shared" si="1489"/>
        <v>0</v>
      </c>
      <c r="P467" s="52"/>
      <c r="Q467" s="53"/>
      <c r="R467" s="98">
        <f t="shared" si="1490"/>
        <v>0</v>
      </c>
      <c r="S467" s="52"/>
      <c r="T467" s="53"/>
      <c r="U467" s="98">
        <f t="shared" si="1491"/>
        <v>0</v>
      </c>
      <c r="V467" s="99">
        <f t="shared" si="1492"/>
        <v>0</v>
      </c>
      <c r="W467" s="100">
        <f t="shared" si="1493"/>
        <v>0</v>
      </c>
      <c r="X467" s="101">
        <f t="shared" si="1494"/>
        <v>0</v>
      </c>
      <c r="Y467" s="116" t="str">
        <f t="shared" si="1470"/>
        <v/>
      </c>
    </row>
    <row r="468" spans="1:25" hidden="1">
      <c r="A468" s="40"/>
      <c r="B468" s="41"/>
      <c r="C468" s="42"/>
      <c r="D468" s="76"/>
      <c r="E468" s="44">
        <v>821000</v>
      </c>
      <c r="F468" s="45" t="s">
        <v>85</v>
      </c>
      <c r="G468" s="94">
        <f>SUM(G469:G471)</f>
        <v>2000</v>
      </c>
      <c r="H468" s="95">
        <f t="shared" ref="H468:X468" si="1495">SUM(H469:H471)</f>
        <v>892000</v>
      </c>
      <c r="I468" s="96">
        <f t="shared" si="1495"/>
        <v>894000</v>
      </c>
      <c r="J468" s="94">
        <f t="shared" si="1495"/>
        <v>0</v>
      </c>
      <c r="K468" s="95">
        <f t="shared" si="1495"/>
        <v>0</v>
      </c>
      <c r="L468" s="96">
        <f t="shared" si="1495"/>
        <v>0</v>
      </c>
      <c r="M468" s="94">
        <f t="shared" si="1495"/>
        <v>0</v>
      </c>
      <c r="N468" s="95">
        <f t="shared" si="1495"/>
        <v>0</v>
      </c>
      <c r="O468" s="96">
        <f t="shared" si="1495"/>
        <v>0</v>
      </c>
      <c r="P468" s="94">
        <f t="shared" si="1495"/>
        <v>0</v>
      </c>
      <c r="Q468" s="95">
        <f t="shared" si="1495"/>
        <v>0</v>
      </c>
      <c r="R468" s="96">
        <f t="shared" si="1495"/>
        <v>0</v>
      </c>
      <c r="S468" s="94">
        <f t="shared" si="1495"/>
        <v>0</v>
      </c>
      <c r="T468" s="95">
        <f t="shared" si="1495"/>
        <v>0</v>
      </c>
      <c r="U468" s="96">
        <f t="shared" si="1495"/>
        <v>0</v>
      </c>
      <c r="V468" s="94">
        <f t="shared" si="1495"/>
        <v>0</v>
      </c>
      <c r="W468" s="95">
        <f t="shared" si="1495"/>
        <v>0</v>
      </c>
      <c r="X468" s="97">
        <f t="shared" si="1495"/>
        <v>0</v>
      </c>
      <c r="Y468" s="116" t="str">
        <f t="shared" si="1470"/>
        <v/>
      </c>
    </row>
    <row r="469" spans="1:25" hidden="1">
      <c r="A469" s="48"/>
      <c r="B469" s="43"/>
      <c r="C469" s="49"/>
      <c r="D469" s="76"/>
      <c r="E469" s="50">
        <v>821200</v>
      </c>
      <c r="F469" s="51" t="s">
        <v>86</v>
      </c>
      <c r="G469" s="99">
        <v>0</v>
      </c>
      <c r="H469" s="100">
        <v>0</v>
      </c>
      <c r="I469" s="98">
        <f>SUM(G469:H469)</f>
        <v>0</v>
      </c>
      <c r="J469" s="99"/>
      <c r="K469" s="100"/>
      <c r="L469" s="98">
        <f>SUM(J469:K469)</f>
        <v>0</v>
      </c>
      <c r="M469" s="52"/>
      <c r="N469" s="53"/>
      <c r="O469" s="98">
        <f>SUM(M469:N469)</f>
        <v>0</v>
      </c>
      <c r="P469" s="52"/>
      <c r="Q469" s="53"/>
      <c r="R469" s="98">
        <f>SUM(P469:Q469)</f>
        <v>0</v>
      </c>
      <c r="S469" s="52"/>
      <c r="T469" s="53"/>
      <c r="U469" s="98">
        <f>SUM(S469:T469)</f>
        <v>0</v>
      </c>
      <c r="V469" s="99">
        <f t="shared" ref="V469:V471" si="1496">S469+P469+M469+J469</f>
        <v>0</v>
      </c>
      <c r="W469" s="100">
        <f t="shared" ref="W469:W471" si="1497">T469+Q469+N469+K469</f>
        <v>0</v>
      </c>
      <c r="X469" s="101">
        <f>SUM(V469:W469)</f>
        <v>0</v>
      </c>
      <c r="Y469" s="116" t="str">
        <f t="shared" si="1470"/>
        <v/>
      </c>
    </row>
    <row r="470" spans="1:25" hidden="1">
      <c r="A470" s="48"/>
      <c r="B470" s="43"/>
      <c r="C470" s="49"/>
      <c r="D470" s="76"/>
      <c r="E470" s="50">
        <v>821300</v>
      </c>
      <c r="F470" s="51" t="s">
        <v>87</v>
      </c>
      <c r="G470" s="99">
        <v>2000</v>
      </c>
      <c r="H470" s="100">
        <v>0</v>
      </c>
      <c r="I470" s="98">
        <f>SUM(G470:H470)</f>
        <v>2000</v>
      </c>
      <c r="J470" s="99"/>
      <c r="K470" s="100"/>
      <c r="L470" s="98">
        <f>SUM(J470:K470)</f>
        <v>0</v>
      </c>
      <c r="M470" s="52"/>
      <c r="N470" s="53"/>
      <c r="O470" s="98">
        <f>SUM(M470:N470)</f>
        <v>0</v>
      </c>
      <c r="P470" s="52"/>
      <c r="Q470" s="53"/>
      <c r="R470" s="98">
        <f>SUM(P470:Q470)</f>
        <v>0</v>
      </c>
      <c r="S470" s="52"/>
      <c r="T470" s="53"/>
      <c r="U470" s="98">
        <f>SUM(S470:T470)</f>
        <v>0</v>
      </c>
      <c r="V470" s="99">
        <f t="shared" si="1496"/>
        <v>0</v>
      </c>
      <c r="W470" s="100">
        <f t="shared" si="1497"/>
        <v>0</v>
      </c>
      <c r="X470" s="101">
        <f>SUM(V470:W470)</f>
        <v>0</v>
      </c>
      <c r="Y470" s="116" t="str">
        <f t="shared" si="1470"/>
        <v/>
      </c>
    </row>
    <row r="471" spans="1:25" ht="12.75" hidden="1" thickBot="1">
      <c r="A471" s="88"/>
      <c r="B471" s="65"/>
      <c r="C471" s="89"/>
      <c r="D471" s="81"/>
      <c r="E471" s="90">
        <v>821600</v>
      </c>
      <c r="F471" s="91" t="s">
        <v>152</v>
      </c>
      <c r="G471" s="184">
        <v>0</v>
      </c>
      <c r="H471" s="141">
        <v>892000</v>
      </c>
      <c r="I471" s="132">
        <f>SUM(G471:H471)</f>
        <v>892000</v>
      </c>
      <c r="J471" s="184"/>
      <c r="K471" s="141"/>
      <c r="L471" s="132">
        <f>SUM(J471:K471)</f>
        <v>0</v>
      </c>
      <c r="M471" s="92"/>
      <c r="N471" s="93"/>
      <c r="O471" s="132">
        <f>SUM(M471:N471)</f>
        <v>0</v>
      </c>
      <c r="P471" s="92"/>
      <c r="Q471" s="93"/>
      <c r="R471" s="132">
        <f>SUM(P471:Q471)</f>
        <v>0</v>
      </c>
      <c r="S471" s="92"/>
      <c r="T471" s="93"/>
      <c r="U471" s="132">
        <f>SUM(S471:T471)</f>
        <v>0</v>
      </c>
      <c r="V471" s="103">
        <f t="shared" si="1496"/>
        <v>0</v>
      </c>
      <c r="W471" s="104">
        <f t="shared" si="1497"/>
        <v>0</v>
      </c>
      <c r="X471" s="133">
        <f>SUM(V471:W471)</f>
        <v>0</v>
      </c>
      <c r="Y471" s="116" t="str">
        <f t="shared" si="1470"/>
        <v/>
      </c>
    </row>
    <row r="472" spans="1:25" ht="12.75" hidden="1" thickBot="1">
      <c r="A472" s="62"/>
      <c r="B472" s="63"/>
      <c r="C472" s="64"/>
      <c r="D472" s="87"/>
      <c r="E472" s="63"/>
      <c r="F472" s="66" t="s">
        <v>148</v>
      </c>
      <c r="G472" s="106">
        <f>G447+G451+G453+G465+G468</f>
        <v>301140</v>
      </c>
      <c r="H472" s="107">
        <f t="shared" ref="H472:X472" si="1498">H447+H451+H453+H465+H468</f>
        <v>1272000</v>
      </c>
      <c r="I472" s="108">
        <f t="shared" si="1498"/>
        <v>1573140</v>
      </c>
      <c r="J472" s="106">
        <f t="shared" si="1498"/>
        <v>0</v>
      </c>
      <c r="K472" s="107">
        <f t="shared" si="1498"/>
        <v>0</v>
      </c>
      <c r="L472" s="108">
        <f t="shared" si="1498"/>
        <v>0</v>
      </c>
      <c r="M472" s="106">
        <f t="shared" si="1498"/>
        <v>0</v>
      </c>
      <c r="N472" s="107">
        <f t="shared" si="1498"/>
        <v>0</v>
      </c>
      <c r="O472" s="108">
        <f t="shared" si="1498"/>
        <v>0</v>
      </c>
      <c r="P472" s="106">
        <f t="shared" si="1498"/>
        <v>0</v>
      </c>
      <c r="Q472" s="107">
        <f t="shared" si="1498"/>
        <v>0</v>
      </c>
      <c r="R472" s="108">
        <f t="shared" si="1498"/>
        <v>0</v>
      </c>
      <c r="S472" s="106">
        <f t="shared" si="1498"/>
        <v>0</v>
      </c>
      <c r="T472" s="107">
        <f t="shared" si="1498"/>
        <v>0</v>
      </c>
      <c r="U472" s="108">
        <f t="shared" si="1498"/>
        <v>0</v>
      </c>
      <c r="V472" s="106">
        <f t="shared" si="1498"/>
        <v>0</v>
      </c>
      <c r="W472" s="107">
        <f t="shared" si="1498"/>
        <v>0</v>
      </c>
      <c r="X472" s="109">
        <f t="shared" si="1498"/>
        <v>0</v>
      </c>
      <c r="Y472" s="116" t="str">
        <f t="shared" si="1470"/>
        <v/>
      </c>
    </row>
    <row r="473" spans="1:25" hidden="1">
      <c r="D473" s="67"/>
      <c r="G473" s="179"/>
      <c r="H473" s="179"/>
      <c r="I473" s="179"/>
      <c r="J473" s="179"/>
      <c r="K473" s="179"/>
      <c r="L473" s="179"/>
      <c r="Y473" s="116" t="str">
        <f t="shared" si="1470"/>
        <v/>
      </c>
    </row>
    <row r="474" spans="1:25" hidden="1">
      <c r="A474" s="68" t="s">
        <v>153</v>
      </c>
      <c r="B474" s="69" t="s">
        <v>67</v>
      </c>
      <c r="C474" s="70" t="s">
        <v>68</v>
      </c>
      <c r="D474" s="76"/>
      <c r="E474" s="43"/>
      <c r="F474" s="45" t="s">
        <v>154</v>
      </c>
      <c r="G474" s="180"/>
      <c r="H474" s="181"/>
      <c r="I474" s="182"/>
      <c r="J474" s="180"/>
      <c r="K474" s="181"/>
      <c r="L474" s="182"/>
      <c r="M474" s="48"/>
      <c r="N474" s="43"/>
      <c r="O474" s="49"/>
      <c r="P474" s="48"/>
      <c r="Q474" s="43"/>
      <c r="R474" s="49"/>
      <c r="S474" s="48"/>
      <c r="T474" s="43"/>
      <c r="U474" s="49"/>
      <c r="V474" s="48"/>
      <c r="W474" s="43"/>
      <c r="X474" s="74"/>
      <c r="Y474" s="116" t="str">
        <f t="shared" si="1470"/>
        <v/>
      </c>
    </row>
    <row r="475" spans="1:25" hidden="1">
      <c r="A475" s="40"/>
      <c r="B475" s="41"/>
      <c r="C475" s="42"/>
      <c r="D475" s="76"/>
      <c r="E475" s="44">
        <v>611000</v>
      </c>
      <c r="F475" s="45" t="s">
        <v>69</v>
      </c>
      <c r="G475" s="94">
        <f>SUM(G476:G478)</f>
        <v>563400</v>
      </c>
      <c r="H475" s="95">
        <f>SUM(H476:H478)</f>
        <v>0</v>
      </c>
      <c r="I475" s="96">
        <f t="shared" ref="I475" si="1499">SUM(I476:I478)</f>
        <v>563400</v>
      </c>
      <c r="J475" s="94">
        <f t="shared" ref="J475" si="1500">SUM(J476:J478)</f>
        <v>0</v>
      </c>
      <c r="K475" s="95">
        <f t="shared" ref="K475" si="1501">SUM(K476:K478)</f>
        <v>0</v>
      </c>
      <c r="L475" s="96">
        <f t="shared" ref="L475" si="1502">SUM(L476:L478)</f>
        <v>0</v>
      </c>
      <c r="M475" s="94">
        <f t="shared" ref="M475" si="1503">SUM(M476:M478)</f>
        <v>0</v>
      </c>
      <c r="N475" s="95">
        <f t="shared" ref="N475" si="1504">SUM(N476:N478)</f>
        <v>0</v>
      </c>
      <c r="O475" s="96">
        <f t="shared" ref="O475" si="1505">SUM(O476:O478)</f>
        <v>0</v>
      </c>
      <c r="P475" s="94">
        <f t="shared" ref="P475" si="1506">SUM(P476:P478)</f>
        <v>0</v>
      </c>
      <c r="Q475" s="95">
        <f t="shared" ref="Q475" si="1507">SUM(Q476:Q478)</f>
        <v>0</v>
      </c>
      <c r="R475" s="96">
        <f t="shared" ref="R475" si="1508">SUM(R476:R478)</f>
        <v>0</v>
      </c>
      <c r="S475" s="94">
        <f t="shared" ref="S475" si="1509">SUM(S476:S478)</f>
        <v>0</v>
      </c>
      <c r="T475" s="95">
        <f t="shared" ref="T475" si="1510">SUM(T476:T478)</f>
        <v>0</v>
      </c>
      <c r="U475" s="96">
        <f t="shared" ref="U475" si="1511">SUM(U476:U478)</f>
        <v>0</v>
      </c>
      <c r="V475" s="94">
        <f t="shared" ref="V475" si="1512">SUM(V476:V478)</f>
        <v>0</v>
      </c>
      <c r="W475" s="95">
        <f t="shared" ref="W475" si="1513">SUM(W476:W478)</f>
        <v>0</v>
      </c>
      <c r="X475" s="97">
        <f t="shared" ref="X475" si="1514">SUM(X476:X478)</f>
        <v>0</v>
      </c>
      <c r="Y475" s="116" t="str">
        <f t="shared" si="1470"/>
        <v/>
      </c>
    </row>
    <row r="476" spans="1:25" hidden="1">
      <c r="A476" s="48"/>
      <c r="B476" s="43"/>
      <c r="C476" s="49"/>
      <c r="D476" s="76"/>
      <c r="E476" s="50">
        <v>611100</v>
      </c>
      <c r="F476" s="51" t="s">
        <v>70</v>
      </c>
      <c r="G476" s="99">
        <v>469650</v>
      </c>
      <c r="H476" s="100">
        <v>0</v>
      </c>
      <c r="I476" s="98">
        <f>SUM(G476:H476)</f>
        <v>469650</v>
      </c>
      <c r="J476" s="99"/>
      <c r="K476" s="100"/>
      <c r="L476" s="98">
        <f>SUM(J476:K476)</f>
        <v>0</v>
      </c>
      <c r="M476" s="52"/>
      <c r="N476" s="53"/>
      <c r="O476" s="98">
        <f>SUM(M476:N476)</f>
        <v>0</v>
      </c>
      <c r="P476" s="52"/>
      <c r="Q476" s="53"/>
      <c r="R476" s="98">
        <f>SUM(P476:Q476)</f>
        <v>0</v>
      </c>
      <c r="S476" s="52"/>
      <c r="T476" s="53"/>
      <c r="U476" s="98">
        <f>SUM(S476:T476)</f>
        <v>0</v>
      </c>
      <c r="V476" s="99">
        <f t="shared" ref="V476:V478" si="1515">S476+P476+M476+J476</f>
        <v>0</v>
      </c>
      <c r="W476" s="100">
        <f t="shared" ref="W476:W478" si="1516">T476+Q476+N476+K476</f>
        <v>0</v>
      </c>
      <c r="X476" s="101">
        <f>SUM(V476:W476)</f>
        <v>0</v>
      </c>
      <c r="Y476" s="116" t="str">
        <f t="shared" si="1470"/>
        <v/>
      </c>
    </row>
    <row r="477" spans="1:25" hidden="1">
      <c r="A477" s="48"/>
      <c r="B477" s="43"/>
      <c r="C477" s="49"/>
      <c r="D477" s="76"/>
      <c r="E477" s="50">
        <v>611200</v>
      </c>
      <c r="F477" s="51" t="s">
        <v>71</v>
      </c>
      <c r="G477" s="99">
        <v>93750</v>
      </c>
      <c r="H477" s="100">
        <v>0</v>
      </c>
      <c r="I477" s="98">
        <f t="shared" ref="I477:I478" si="1517">SUM(G477:H477)</f>
        <v>93750</v>
      </c>
      <c r="J477" s="99"/>
      <c r="K477" s="100"/>
      <c r="L477" s="98">
        <f t="shared" ref="L477:L478" si="1518">SUM(J477:K477)</f>
        <v>0</v>
      </c>
      <c r="M477" s="52"/>
      <c r="N477" s="53"/>
      <c r="O477" s="98">
        <f t="shared" ref="O477:O478" si="1519">SUM(M477:N477)</f>
        <v>0</v>
      </c>
      <c r="P477" s="52"/>
      <c r="Q477" s="53"/>
      <c r="R477" s="98">
        <f t="shared" ref="R477:R478" si="1520">SUM(P477:Q477)</f>
        <v>0</v>
      </c>
      <c r="S477" s="52"/>
      <c r="T477" s="53"/>
      <c r="U477" s="98">
        <f t="shared" ref="U477:U478" si="1521">SUM(S477:T477)</f>
        <v>0</v>
      </c>
      <c r="V477" s="99">
        <f t="shared" si="1515"/>
        <v>0</v>
      </c>
      <c r="W477" s="100">
        <f t="shared" si="1516"/>
        <v>0</v>
      </c>
      <c r="X477" s="101">
        <f t="shared" ref="X477:X478" si="1522">SUM(V477:W477)</f>
        <v>0</v>
      </c>
      <c r="Y477" s="116" t="str">
        <f t="shared" si="1470"/>
        <v/>
      </c>
    </row>
    <row r="478" spans="1:25" hidden="1">
      <c r="A478" s="48"/>
      <c r="B478" s="43"/>
      <c r="C478" s="49"/>
      <c r="D478" s="76"/>
      <c r="E478" s="50">
        <v>611200</v>
      </c>
      <c r="F478" s="51" t="s">
        <v>72</v>
      </c>
      <c r="G478" s="99">
        <v>0</v>
      </c>
      <c r="H478" s="100">
        <v>0</v>
      </c>
      <c r="I478" s="98">
        <f t="shared" si="1517"/>
        <v>0</v>
      </c>
      <c r="J478" s="99"/>
      <c r="K478" s="100"/>
      <c r="L478" s="98">
        <f t="shared" si="1518"/>
        <v>0</v>
      </c>
      <c r="M478" s="52"/>
      <c r="N478" s="53"/>
      <c r="O478" s="98">
        <f t="shared" si="1519"/>
        <v>0</v>
      </c>
      <c r="P478" s="52"/>
      <c r="Q478" s="53"/>
      <c r="R478" s="98">
        <f t="shared" si="1520"/>
        <v>0</v>
      </c>
      <c r="S478" s="52"/>
      <c r="T478" s="53"/>
      <c r="U478" s="98">
        <f t="shared" si="1521"/>
        <v>0</v>
      </c>
      <c r="V478" s="99">
        <f t="shared" si="1515"/>
        <v>0</v>
      </c>
      <c r="W478" s="100">
        <f t="shared" si="1516"/>
        <v>0</v>
      </c>
      <c r="X478" s="101">
        <f t="shared" si="1522"/>
        <v>0</v>
      </c>
      <c r="Y478" s="116" t="str">
        <f t="shared" si="1470"/>
        <v/>
      </c>
    </row>
    <row r="479" spans="1:25" hidden="1">
      <c r="A479" s="40"/>
      <c r="B479" s="41"/>
      <c r="C479" s="42"/>
      <c r="D479" s="76"/>
      <c r="E479" s="44">
        <v>612000</v>
      </c>
      <c r="F479" s="45" t="s">
        <v>73</v>
      </c>
      <c r="G479" s="94">
        <f>G480</f>
        <v>50910</v>
      </c>
      <c r="H479" s="95">
        <f>H480</f>
        <v>0</v>
      </c>
      <c r="I479" s="96">
        <f t="shared" ref="I479" si="1523">I480</f>
        <v>50910</v>
      </c>
      <c r="J479" s="94">
        <f t="shared" ref="J479" si="1524">J480</f>
        <v>0</v>
      </c>
      <c r="K479" s="95">
        <f t="shared" ref="K479" si="1525">K480</f>
        <v>0</v>
      </c>
      <c r="L479" s="96">
        <f t="shared" ref="L479" si="1526">L480</f>
        <v>0</v>
      </c>
      <c r="M479" s="94">
        <f t="shared" ref="M479" si="1527">M480</f>
        <v>0</v>
      </c>
      <c r="N479" s="95">
        <f t="shared" ref="N479" si="1528">N480</f>
        <v>0</v>
      </c>
      <c r="O479" s="96">
        <f t="shared" ref="O479" si="1529">O480</f>
        <v>0</v>
      </c>
      <c r="P479" s="94">
        <f t="shared" ref="P479" si="1530">P480</f>
        <v>0</v>
      </c>
      <c r="Q479" s="95">
        <f t="shared" ref="Q479" si="1531">Q480</f>
        <v>0</v>
      </c>
      <c r="R479" s="96">
        <f t="shared" ref="R479" si="1532">R480</f>
        <v>0</v>
      </c>
      <c r="S479" s="94">
        <f t="shared" ref="S479" si="1533">S480</f>
        <v>0</v>
      </c>
      <c r="T479" s="95">
        <f t="shared" ref="T479" si="1534">T480</f>
        <v>0</v>
      </c>
      <c r="U479" s="96">
        <f t="shared" ref="U479" si="1535">U480</f>
        <v>0</v>
      </c>
      <c r="V479" s="94">
        <f t="shared" ref="V479" si="1536">V480</f>
        <v>0</v>
      </c>
      <c r="W479" s="95">
        <f t="shared" ref="W479" si="1537">W480</f>
        <v>0</v>
      </c>
      <c r="X479" s="97">
        <f t="shared" ref="X479" si="1538">X480</f>
        <v>0</v>
      </c>
      <c r="Y479" s="116" t="str">
        <f t="shared" si="1470"/>
        <v/>
      </c>
    </row>
    <row r="480" spans="1:25" hidden="1">
      <c r="A480" s="48"/>
      <c r="B480" s="43"/>
      <c r="C480" s="49"/>
      <c r="D480" s="76"/>
      <c r="E480" s="50">
        <v>612100</v>
      </c>
      <c r="F480" s="51" t="s">
        <v>73</v>
      </c>
      <c r="G480" s="99">
        <v>50910</v>
      </c>
      <c r="H480" s="100">
        <v>0</v>
      </c>
      <c r="I480" s="98">
        <f>SUM(G480:H480)</f>
        <v>50910</v>
      </c>
      <c r="J480" s="99"/>
      <c r="K480" s="100"/>
      <c r="L480" s="98">
        <f>SUM(J480:K480)</f>
        <v>0</v>
      </c>
      <c r="M480" s="52"/>
      <c r="N480" s="53"/>
      <c r="O480" s="98">
        <f>SUM(M480:N480)</f>
        <v>0</v>
      </c>
      <c r="P480" s="52"/>
      <c r="Q480" s="53"/>
      <c r="R480" s="98">
        <f>SUM(P480:Q480)</f>
        <v>0</v>
      </c>
      <c r="S480" s="52"/>
      <c r="T480" s="53"/>
      <c r="U480" s="98">
        <f>SUM(S480:T480)</f>
        <v>0</v>
      </c>
      <c r="V480" s="99">
        <f>S480+P480+M480+J480</f>
        <v>0</v>
      </c>
      <c r="W480" s="100">
        <f>T480+Q480+N480+K480</f>
        <v>0</v>
      </c>
      <c r="X480" s="101">
        <f>SUM(V480:W480)</f>
        <v>0</v>
      </c>
      <c r="Y480" s="116" t="str">
        <f t="shared" si="1470"/>
        <v/>
      </c>
    </row>
    <row r="481" spans="1:25" hidden="1">
      <c r="A481" s="40"/>
      <c r="B481" s="41"/>
      <c r="C481" s="42"/>
      <c r="D481" s="76"/>
      <c r="E481" s="44">
        <v>613000</v>
      </c>
      <c r="F481" s="45" t="s">
        <v>74</v>
      </c>
      <c r="G481" s="94">
        <f t="shared" ref="G481:X481" si="1539">SUM(G482:G491)</f>
        <v>73990</v>
      </c>
      <c r="H481" s="95">
        <f t="shared" si="1539"/>
        <v>0</v>
      </c>
      <c r="I481" s="96">
        <f t="shared" si="1539"/>
        <v>73990</v>
      </c>
      <c r="J481" s="94">
        <f t="shared" si="1539"/>
        <v>0</v>
      </c>
      <c r="K481" s="95">
        <f t="shared" si="1539"/>
        <v>0</v>
      </c>
      <c r="L481" s="96">
        <f t="shared" si="1539"/>
        <v>0</v>
      </c>
      <c r="M481" s="94">
        <f t="shared" si="1539"/>
        <v>0</v>
      </c>
      <c r="N481" s="95">
        <f t="shared" si="1539"/>
        <v>0</v>
      </c>
      <c r="O481" s="96">
        <f t="shared" si="1539"/>
        <v>0</v>
      </c>
      <c r="P481" s="94">
        <f t="shared" si="1539"/>
        <v>0</v>
      </c>
      <c r="Q481" s="95">
        <f t="shared" si="1539"/>
        <v>0</v>
      </c>
      <c r="R481" s="96">
        <f t="shared" si="1539"/>
        <v>0</v>
      </c>
      <c r="S481" s="94">
        <f t="shared" si="1539"/>
        <v>0</v>
      </c>
      <c r="T481" s="95">
        <f t="shared" si="1539"/>
        <v>0</v>
      </c>
      <c r="U481" s="96">
        <f t="shared" si="1539"/>
        <v>0</v>
      </c>
      <c r="V481" s="94">
        <f t="shared" si="1539"/>
        <v>0</v>
      </c>
      <c r="W481" s="95">
        <f t="shared" si="1539"/>
        <v>0</v>
      </c>
      <c r="X481" s="97">
        <f t="shared" si="1539"/>
        <v>0</v>
      </c>
      <c r="Y481" s="116" t="str">
        <f t="shared" si="1470"/>
        <v/>
      </c>
    </row>
    <row r="482" spans="1:25" hidden="1">
      <c r="A482" s="48"/>
      <c r="B482" s="43"/>
      <c r="C482" s="49"/>
      <c r="D482" s="76"/>
      <c r="E482" s="50">
        <v>613100</v>
      </c>
      <c r="F482" s="54" t="s">
        <v>75</v>
      </c>
      <c r="G482" s="99">
        <v>10500</v>
      </c>
      <c r="H482" s="100">
        <v>0</v>
      </c>
      <c r="I482" s="98">
        <f t="shared" ref="I482:I491" si="1540">SUM(G482:H482)</f>
        <v>10500</v>
      </c>
      <c r="J482" s="99"/>
      <c r="K482" s="100"/>
      <c r="L482" s="98">
        <f t="shared" ref="L482:L491" si="1541">SUM(J482:K482)</f>
        <v>0</v>
      </c>
      <c r="M482" s="52"/>
      <c r="N482" s="53"/>
      <c r="O482" s="98">
        <f t="shared" ref="O482:O491" si="1542">SUM(M482:N482)</f>
        <v>0</v>
      </c>
      <c r="P482" s="52"/>
      <c r="Q482" s="53"/>
      <c r="R482" s="98">
        <f t="shared" ref="R482:R491" si="1543">SUM(P482:Q482)</f>
        <v>0</v>
      </c>
      <c r="S482" s="52"/>
      <c r="T482" s="53"/>
      <c r="U482" s="98">
        <f t="shared" ref="U482:U491" si="1544">SUM(S482:T482)</f>
        <v>0</v>
      </c>
      <c r="V482" s="99">
        <f t="shared" ref="V482:V491" si="1545">S482+P482+M482+J482</f>
        <v>0</v>
      </c>
      <c r="W482" s="100">
        <f t="shared" ref="W482:W491" si="1546">T482+Q482+N482+K482</f>
        <v>0</v>
      </c>
      <c r="X482" s="101">
        <f t="shared" ref="X482:X491" si="1547">SUM(V482:W482)</f>
        <v>0</v>
      </c>
      <c r="Y482" s="116" t="str">
        <f t="shared" si="1470"/>
        <v/>
      </c>
    </row>
    <row r="483" spans="1:25" hidden="1">
      <c r="A483" s="48"/>
      <c r="B483" s="43"/>
      <c r="C483" s="49"/>
      <c r="D483" s="76"/>
      <c r="E483" s="50">
        <v>613200</v>
      </c>
      <c r="F483" s="54" t="s">
        <v>76</v>
      </c>
      <c r="G483" s="99">
        <v>0</v>
      </c>
      <c r="H483" s="100">
        <v>0</v>
      </c>
      <c r="I483" s="98">
        <f t="shared" si="1540"/>
        <v>0</v>
      </c>
      <c r="J483" s="99"/>
      <c r="K483" s="100"/>
      <c r="L483" s="98">
        <f t="shared" si="1541"/>
        <v>0</v>
      </c>
      <c r="M483" s="52"/>
      <c r="N483" s="53"/>
      <c r="O483" s="98">
        <f t="shared" si="1542"/>
        <v>0</v>
      </c>
      <c r="P483" s="52"/>
      <c r="Q483" s="53"/>
      <c r="R483" s="98">
        <f t="shared" si="1543"/>
        <v>0</v>
      </c>
      <c r="S483" s="52"/>
      <c r="T483" s="53"/>
      <c r="U483" s="98">
        <f t="shared" si="1544"/>
        <v>0</v>
      </c>
      <c r="V483" s="99">
        <f t="shared" si="1545"/>
        <v>0</v>
      </c>
      <c r="W483" s="100">
        <f t="shared" si="1546"/>
        <v>0</v>
      </c>
      <c r="X483" s="101">
        <f t="shared" si="1547"/>
        <v>0</v>
      </c>
      <c r="Y483" s="116" t="str">
        <f t="shared" si="1470"/>
        <v/>
      </c>
    </row>
    <row r="484" spans="1:25" hidden="1">
      <c r="A484" s="48"/>
      <c r="B484" s="43"/>
      <c r="C484" s="49"/>
      <c r="D484" s="76"/>
      <c r="E484" s="50">
        <v>613300</v>
      </c>
      <c r="F484" s="54" t="s">
        <v>77</v>
      </c>
      <c r="G484" s="99">
        <v>6500</v>
      </c>
      <c r="H484" s="100">
        <v>0</v>
      </c>
      <c r="I484" s="98">
        <f t="shared" si="1540"/>
        <v>6500</v>
      </c>
      <c r="J484" s="99"/>
      <c r="K484" s="100"/>
      <c r="L484" s="98">
        <f t="shared" si="1541"/>
        <v>0</v>
      </c>
      <c r="M484" s="52"/>
      <c r="N484" s="53"/>
      <c r="O484" s="98">
        <f t="shared" si="1542"/>
        <v>0</v>
      </c>
      <c r="P484" s="52"/>
      <c r="Q484" s="53"/>
      <c r="R484" s="98">
        <f t="shared" si="1543"/>
        <v>0</v>
      </c>
      <c r="S484" s="52"/>
      <c r="T484" s="53"/>
      <c r="U484" s="98">
        <f t="shared" si="1544"/>
        <v>0</v>
      </c>
      <c r="V484" s="99">
        <f t="shared" si="1545"/>
        <v>0</v>
      </c>
      <c r="W484" s="100">
        <f t="shared" si="1546"/>
        <v>0</v>
      </c>
      <c r="X484" s="101">
        <f t="shared" si="1547"/>
        <v>0</v>
      </c>
      <c r="Y484" s="116" t="str">
        <f t="shared" si="1470"/>
        <v/>
      </c>
    </row>
    <row r="485" spans="1:25" hidden="1">
      <c r="A485" s="48"/>
      <c r="B485" s="43"/>
      <c r="C485" s="49"/>
      <c r="D485" s="76"/>
      <c r="E485" s="50">
        <v>613400</v>
      </c>
      <c r="F485" s="54" t="s">
        <v>78</v>
      </c>
      <c r="G485" s="99">
        <v>2100</v>
      </c>
      <c r="H485" s="100">
        <v>0</v>
      </c>
      <c r="I485" s="98">
        <f t="shared" si="1540"/>
        <v>2100</v>
      </c>
      <c r="J485" s="99"/>
      <c r="K485" s="100"/>
      <c r="L485" s="98">
        <f t="shared" si="1541"/>
        <v>0</v>
      </c>
      <c r="M485" s="52"/>
      <c r="N485" s="53"/>
      <c r="O485" s="98">
        <f t="shared" si="1542"/>
        <v>0</v>
      </c>
      <c r="P485" s="52"/>
      <c r="Q485" s="53"/>
      <c r="R485" s="98">
        <f t="shared" si="1543"/>
        <v>0</v>
      </c>
      <c r="S485" s="52"/>
      <c r="T485" s="53"/>
      <c r="U485" s="98">
        <f t="shared" si="1544"/>
        <v>0</v>
      </c>
      <c r="V485" s="99">
        <f t="shared" si="1545"/>
        <v>0</v>
      </c>
      <c r="W485" s="100">
        <f t="shared" si="1546"/>
        <v>0</v>
      </c>
      <c r="X485" s="101">
        <f t="shared" si="1547"/>
        <v>0</v>
      </c>
      <c r="Y485" s="116" t="str">
        <f t="shared" si="1470"/>
        <v/>
      </c>
    </row>
    <row r="486" spans="1:25" hidden="1">
      <c r="A486" s="48"/>
      <c r="B486" s="43"/>
      <c r="C486" s="49"/>
      <c r="D486" s="76"/>
      <c r="E486" s="50">
        <v>613500</v>
      </c>
      <c r="F486" s="54" t="s">
        <v>79</v>
      </c>
      <c r="G486" s="99">
        <v>1890</v>
      </c>
      <c r="H486" s="100">
        <v>0</v>
      </c>
      <c r="I486" s="98">
        <f t="shared" si="1540"/>
        <v>1890</v>
      </c>
      <c r="J486" s="99"/>
      <c r="K486" s="100"/>
      <c r="L486" s="98">
        <f t="shared" si="1541"/>
        <v>0</v>
      </c>
      <c r="M486" s="52"/>
      <c r="N486" s="53"/>
      <c r="O486" s="98">
        <f t="shared" si="1542"/>
        <v>0</v>
      </c>
      <c r="P486" s="52"/>
      <c r="Q486" s="53"/>
      <c r="R486" s="98">
        <f t="shared" si="1543"/>
        <v>0</v>
      </c>
      <c r="S486" s="52"/>
      <c r="T486" s="53"/>
      <c r="U486" s="98">
        <f t="shared" si="1544"/>
        <v>0</v>
      </c>
      <c r="V486" s="99">
        <f t="shared" si="1545"/>
        <v>0</v>
      </c>
      <c r="W486" s="100">
        <f t="shared" si="1546"/>
        <v>0</v>
      </c>
      <c r="X486" s="101">
        <f t="shared" si="1547"/>
        <v>0</v>
      </c>
      <c r="Y486" s="116" t="str">
        <f t="shared" si="1470"/>
        <v/>
      </c>
    </row>
    <row r="487" spans="1:25" hidden="1">
      <c r="A487" s="48"/>
      <c r="B487" s="43"/>
      <c r="C487" s="49"/>
      <c r="D487" s="76"/>
      <c r="E487" s="50">
        <v>613600</v>
      </c>
      <c r="F487" s="54" t="s">
        <v>82</v>
      </c>
      <c r="G487" s="99">
        <v>5500</v>
      </c>
      <c r="H487" s="100">
        <v>0</v>
      </c>
      <c r="I487" s="98">
        <f t="shared" si="1540"/>
        <v>5500</v>
      </c>
      <c r="J487" s="99"/>
      <c r="K487" s="100"/>
      <c r="L487" s="98">
        <f t="shared" si="1541"/>
        <v>0</v>
      </c>
      <c r="M487" s="52"/>
      <c r="N487" s="53"/>
      <c r="O487" s="98">
        <f t="shared" si="1542"/>
        <v>0</v>
      </c>
      <c r="P487" s="52"/>
      <c r="Q487" s="53"/>
      <c r="R487" s="98">
        <f t="shared" si="1543"/>
        <v>0</v>
      </c>
      <c r="S487" s="52"/>
      <c r="T487" s="53"/>
      <c r="U487" s="98">
        <f t="shared" si="1544"/>
        <v>0</v>
      </c>
      <c r="V487" s="99">
        <f t="shared" si="1545"/>
        <v>0</v>
      </c>
      <c r="W487" s="100">
        <f t="shared" si="1546"/>
        <v>0</v>
      </c>
      <c r="X487" s="101">
        <f t="shared" si="1547"/>
        <v>0</v>
      </c>
      <c r="Y487" s="116" t="str">
        <f t="shared" si="1470"/>
        <v/>
      </c>
    </row>
    <row r="488" spans="1:25" hidden="1">
      <c r="A488" s="48"/>
      <c r="B488" s="43"/>
      <c r="C488" s="49"/>
      <c r="D488" s="76"/>
      <c r="E488" s="50">
        <v>613700</v>
      </c>
      <c r="F488" s="54" t="s">
        <v>80</v>
      </c>
      <c r="G488" s="99">
        <v>7500</v>
      </c>
      <c r="H488" s="100">
        <v>0</v>
      </c>
      <c r="I488" s="98">
        <f t="shared" si="1540"/>
        <v>7500</v>
      </c>
      <c r="J488" s="99"/>
      <c r="K488" s="100"/>
      <c r="L488" s="98">
        <f t="shared" si="1541"/>
        <v>0</v>
      </c>
      <c r="M488" s="52"/>
      <c r="N488" s="53"/>
      <c r="O488" s="98">
        <f t="shared" si="1542"/>
        <v>0</v>
      </c>
      <c r="P488" s="52"/>
      <c r="Q488" s="53"/>
      <c r="R488" s="98">
        <f t="shared" si="1543"/>
        <v>0</v>
      </c>
      <c r="S488" s="52"/>
      <c r="T488" s="53"/>
      <c r="U488" s="98">
        <f t="shared" si="1544"/>
        <v>0</v>
      </c>
      <c r="V488" s="99">
        <f t="shared" si="1545"/>
        <v>0</v>
      </c>
      <c r="W488" s="100">
        <f t="shared" si="1546"/>
        <v>0</v>
      </c>
      <c r="X488" s="101">
        <f t="shared" si="1547"/>
        <v>0</v>
      </c>
      <c r="Y488" s="116" t="str">
        <f t="shared" si="1470"/>
        <v/>
      </c>
    </row>
    <row r="489" spans="1:25" hidden="1">
      <c r="A489" s="48"/>
      <c r="B489" s="43"/>
      <c r="C489" s="49"/>
      <c r="D489" s="76"/>
      <c r="E489" s="50">
        <v>613800</v>
      </c>
      <c r="F489" s="54" t="s">
        <v>83</v>
      </c>
      <c r="G489" s="99">
        <v>0</v>
      </c>
      <c r="H489" s="100">
        <v>0</v>
      </c>
      <c r="I489" s="98">
        <f t="shared" si="1540"/>
        <v>0</v>
      </c>
      <c r="J489" s="99"/>
      <c r="K489" s="100"/>
      <c r="L489" s="98">
        <f t="shared" si="1541"/>
        <v>0</v>
      </c>
      <c r="M489" s="52"/>
      <c r="N489" s="53"/>
      <c r="O489" s="98">
        <f t="shared" si="1542"/>
        <v>0</v>
      </c>
      <c r="P489" s="52"/>
      <c r="Q489" s="53"/>
      <c r="R489" s="98">
        <f t="shared" si="1543"/>
        <v>0</v>
      </c>
      <c r="S489" s="52"/>
      <c r="T489" s="53"/>
      <c r="U489" s="98">
        <f t="shared" si="1544"/>
        <v>0</v>
      </c>
      <c r="V489" s="99">
        <f t="shared" si="1545"/>
        <v>0</v>
      </c>
      <c r="W489" s="100">
        <f t="shared" si="1546"/>
        <v>0</v>
      </c>
      <c r="X489" s="101">
        <f t="shared" si="1547"/>
        <v>0</v>
      </c>
      <c r="Y489" s="116" t="str">
        <f t="shared" si="1470"/>
        <v/>
      </c>
    </row>
    <row r="490" spans="1:25" hidden="1">
      <c r="A490" s="48"/>
      <c r="B490" s="43"/>
      <c r="C490" s="49"/>
      <c r="D490" s="76"/>
      <c r="E490" s="50">
        <v>613900</v>
      </c>
      <c r="F490" s="54" t="s">
        <v>81</v>
      </c>
      <c r="G490" s="99">
        <v>40000</v>
      </c>
      <c r="H490" s="100">
        <v>0</v>
      </c>
      <c r="I490" s="98">
        <f t="shared" si="1540"/>
        <v>40000</v>
      </c>
      <c r="J490" s="99"/>
      <c r="K490" s="100"/>
      <c r="L490" s="98">
        <f t="shared" si="1541"/>
        <v>0</v>
      </c>
      <c r="M490" s="52"/>
      <c r="N490" s="53"/>
      <c r="O490" s="98">
        <f t="shared" si="1542"/>
        <v>0</v>
      </c>
      <c r="P490" s="52"/>
      <c r="Q490" s="53"/>
      <c r="R490" s="98">
        <f t="shared" si="1543"/>
        <v>0</v>
      </c>
      <c r="S490" s="52"/>
      <c r="T490" s="53"/>
      <c r="U490" s="98">
        <f t="shared" si="1544"/>
        <v>0</v>
      </c>
      <c r="V490" s="99">
        <f t="shared" si="1545"/>
        <v>0</v>
      </c>
      <c r="W490" s="100">
        <f t="shared" si="1546"/>
        <v>0</v>
      </c>
      <c r="X490" s="101">
        <f t="shared" si="1547"/>
        <v>0</v>
      </c>
      <c r="Y490" s="116" t="str">
        <f t="shared" si="1470"/>
        <v/>
      </c>
    </row>
    <row r="491" spans="1:25" hidden="1">
      <c r="A491" s="48"/>
      <c r="B491" s="43"/>
      <c r="C491" s="49"/>
      <c r="D491" s="76"/>
      <c r="E491" s="50">
        <v>613900</v>
      </c>
      <c r="F491" s="54" t="s">
        <v>84</v>
      </c>
      <c r="G491" s="99">
        <v>0</v>
      </c>
      <c r="H491" s="100">
        <v>0</v>
      </c>
      <c r="I491" s="98">
        <f t="shared" si="1540"/>
        <v>0</v>
      </c>
      <c r="J491" s="99"/>
      <c r="K491" s="100"/>
      <c r="L491" s="98">
        <f t="shared" si="1541"/>
        <v>0</v>
      </c>
      <c r="M491" s="52"/>
      <c r="N491" s="53"/>
      <c r="O491" s="98">
        <f t="shared" si="1542"/>
        <v>0</v>
      </c>
      <c r="P491" s="52"/>
      <c r="Q491" s="53"/>
      <c r="R491" s="98">
        <f t="shared" si="1543"/>
        <v>0</v>
      </c>
      <c r="S491" s="52"/>
      <c r="T491" s="53"/>
      <c r="U491" s="98">
        <f t="shared" si="1544"/>
        <v>0</v>
      </c>
      <c r="V491" s="99">
        <f t="shared" si="1545"/>
        <v>0</v>
      </c>
      <c r="W491" s="100">
        <f t="shared" si="1546"/>
        <v>0</v>
      </c>
      <c r="X491" s="101">
        <f t="shared" si="1547"/>
        <v>0</v>
      </c>
      <c r="Y491" s="116" t="str">
        <f t="shared" si="1470"/>
        <v/>
      </c>
    </row>
    <row r="492" spans="1:25" hidden="1">
      <c r="A492" s="40"/>
      <c r="B492" s="41"/>
      <c r="C492" s="42"/>
      <c r="D492" s="76"/>
      <c r="E492" s="44">
        <v>614000</v>
      </c>
      <c r="F492" s="45" t="s">
        <v>93</v>
      </c>
      <c r="G492" s="94">
        <f t="shared" ref="G492:X492" si="1548">SUM(G493:G496)</f>
        <v>1698870</v>
      </c>
      <c r="H492" s="95">
        <f t="shared" si="1548"/>
        <v>451130</v>
      </c>
      <c r="I492" s="96">
        <f t="shared" si="1548"/>
        <v>2150000</v>
      </c>
      <c r="J492" s="94">
        <f t="shared" si="1548"/>
        <v>0</v>
      </c>
      <c r="K492" s="95">
        <f t="shared" si="1548"/>
        <v>0</v>
      </c>
      <c r="L492" s="96">
        <f t="shared" si="1548"/>
        <v>0</v>
      </c>
      <c r="M492" s="94">
        <f t="shared" si="1548"/>
        <v>0</v>
      </c>
      <c r="N492" s="95">
        <f t="shared" si="1548"/>
        <v>0</v>
      </c>
      <c r="O492" s="96">
        <f t="shared" si="1548"/>
        <v>0</v>
      </c>
      <c r="P492" s="94">
        <f t="shared" si="1548"/>
        <v>0</v>
      </c>
      <c r="Q492" s="95">
        <f t="shared" si="1548"/>
        <v>0</v>
      </c>
      <c r="R492" s="96">
        <f t="shared" si="1548"/>
        <v>0</v>
      </c>
      <c r="S492" s="94">
        <f t="shared" si="1548"/>
        <v>0</v>
      </c>
      <c r="T492" s="95">
        <f t="shared" si="1548"/>
        <v>0</v>
      </c>
      <c r="U492" s="96">
        <f t="shared" si="1548"/>
        <v>0</v>
      </c>
      <c r="V492" s="94">
        <f t="shared" si="1548"/>
        <v>0</v>
      </c>
      <c r="W492" s="95">
        <f t="shared" si="1548"/>
        <v>0</v>
      </c>
      <c r="X492" s="97">
        <f t="shared" si="1548"/>
        <v>0</v>
      </c>
      <c r="Y492" s="116" t="str">
        <f t="shared" si="1470"/>
        <v/>
      </c>
    </row>
    <row r="493" spans="1:25" hidden="1">
      <c r="A493" s="48"/>
      <c r="B493" s="43"/>
      <c r="C493" s="49"/>
      <c r="D493" s="76"/>
      <c r="E493" s="50">
        <v>614100</v>
      </c>
      <c r="F493" s="54" t="s">
        <v>156</v>
      </c>
      <c r="G493" s="99">
        <v>0</v>
      </c>
      <c r="H493" s="100">
        <v>150000</v>
      </c>
      <c r="I493" s="98">
        <f t="shared" ref="I493:I496" si="1549">SUM(G493:H493)</f>
        <v>150000</v>
      </c>
      <c r="J493" s="99"/>
      <c r="K493" s="100"/>
      <c r="L493" s="98">
        <f t="shared" ref="L493:L496" si="1550">SUM(J493:K493)</f>
        <v>0</v>
      </c>
      <c r="M493" s="52"/>
      <c r="N493" s="53"/>
      <c r="O493" s="98">
        <f t="shared" ref="O493:O496" si="1551">SUM(M493:N493)</f>
        <v>0</v>
      </c>
      <c r="P493" s="52"/>
      <c r="Q493" s="53"/>
      <c r="R493" s="98">
        <f t="shared" ref="R493:R496" si="1552">SUM(P493:Q493)</f>
        <v>0</v>
      </c>
      <c r="S493" s="52"/>
      <c r="T493" s="53"/>
      <c r="U493" s="98">
        <f t="shared" ref="U493:U496" si="1553">SUM(S493:T493)</f>
        <v>0</v>
      </c>
      <c r="V493" s="99">
        <f t="shared" ref="V493:V496" si="1554">S493+P493+M493+J493</f>
        <v>0</v>
      </c>
      <c r="W493" s="100">
        <f t="shared" ref="W493:W496" si="1555">T493+Q493+N493+K493</f>
        <v>0</v>
      </c>
      <c r="X493" s="101">
        <f t="shared" ref="X493:X496" si="1556">SUM(V493:W493)</f>
        <v>0</v>
      </c>
      <c r="Y493" s="116" t="str">
        <f t="shared" si="1470"/>
        <v/>
      </c>
    </row>
    <row r="494" spans="1:25" hidden="1">
      <c r="A494" s="48"/>
      <c r="B494" s="43"/>
      <c r="C494" s="49"/>
      <c r="D494" s="76"/>
      <c r="E494" s="50">
        <v>614500</v>
      </c>
      <c r="F494" s="54" t="s">
        <v>157</v>
      </c>
      <c r="G494" s="99">
        <v>1100000</v>
      </c>
      <c r="H494" s="100">
        <v>0</v>
      </c>
      <c r="I494" s="98">
        <f t="shared" si="1549"/>
        <v>1100000</v>
      </c>
      <c r="J494" s="99"/>
      <c r="K494" s="100"/>
      <c r="L494" s="98">
        <f t="shared" si="1550"/>
        <v>0</v>
      </c>
      <c r="M494" s="52"/>
      <c r="N494" s="53"/>
      <c r="O494" s="98">
        <f t="shared" si="1551"/>
        <v>0</v>
      </c>
      <c r="P494" s="52"/>
      <c r="Q494" s="53"/>
      <c r="R494" s="98">
        <f t="shared" si="1552"/>
        <v>0</v>
      </c>
      <c r="S494" s="52"/>
      <c r="T494" s="53"/>
      <c r="U494" s="98">
        <f t="shared" si="1553"/>
        <v>0</v>
      </c>
      <c r="V494" s="99">
        <f t="shared" si="1554"/>
        <v>0</v>
      </c>
      <c r="W494" s="100">
        <f t="shared" si="1555"/>
        <v>0</v>
      </c>
      <c r="X494" s="101">
        <f t="shared" si="1556"/>
        <v>0</v>
      </c>
      <c r="Y494" s="116" t="str">
        <f t="shared" si="1470"/>
        <v/>
      </c>
    </row>
    <row r="495" spans="1:25" hidden="1">
      <c r="A495" s="48"/>
      <c r="B495" s="43"/>
      <c r="C495" s="49"/>
      <c r="D495" s="76"/>
      <c r="E495" s="50">
        <v>614500</v>
      </c>
      <c r="F495" s="54" t="s">
        <v>158</v>
      </c>
      <c r="G495" s="99">
        <v>292370</v>
      </c>
      <c r="H495" s="100">
        <v>207630</v>
      </c>
      <c r="I495" s="98">
        <f t="shared" ref="I495" si="1557">SUM(G495:H495)</f>
        <v>500000</v>
      </c>
      <c r="J495" s="99"/>
      <c r="K495" s="100"/>
      <c r="L495" s="98">
        <f t="shared" ref="L495" si="1558">SUM(J495:K495)</f>
        <v>0</v>
      </c>
      <c r="M495" s="52"/>
      <c r="N495" s="53"/>
      <c r="O495" s="98">
        <f t="shared" ref="O495" si="1559">SUM(M495:N495)</f>
        <v>0</v>
      </c>
      <c r="P495" s="52"/>
      <c r="Q495" s="53"/>
      <c r="R495" s="98">
        <f t="shared" ref="R495" si="1560">SUM(P495:Q495)</f>
        <v>0</v>
      </c>
      <c r="S495" s="52"/>
      <c r="T495" s="53"/>
      <c r="U495" s="98">
        <f t="shared" ref="U495" si="1561">SUM(S495:T495)</f>
        <v>0</v>
      </c>
      <c r="V495" s="99">
        <f t="shared" si="1554"/>
        <v>0</v>
      </c>
      <c r="W495" s="100">
        <f t="shared" si="1555"/>
        <v>0</v>
      </c>
      <c r="X495" s="101">
        <f t="shared" ref="X495" si="1562">SUM(V495:W495)</f>
        <v>0</v>
      </c>
      <c r="Y495" s="116" t="str">
        <f t="shared" si="1470"/>
        <v/>
      </c>
    </row>
    <row r="496" spans="1:25" hidden="1">
      <c r="A496" s="48"/>
      <c r="B496" s="43"/>
      <c r="C496" s="49"/>
      <c r="D496" s="76"/>
      <c r="E496" s="50">
        <v>614500</v>
      </c>
      <c r="F496" s="54" t="s">
        <v>159</v>
      </c>
      <c r="G496" s="99">
        <f>400000-93500</f>
        <v>306500</v>
      </c>
      <c r="H496" s="100">
        <v>93500</v>
      </c>
      <c r="I496" s="98">
        <f t="shared" si="1549"/>
        <v>400000</v>
      </c>
      <c r="J496" s="99"/>
      <c r="K496" s="100"/>
      <c r="L496" s="98">
        <f t="shared" si="1550"/>
        <v>0</v>
      </c>
      <c r="M496" s="52"/>
      <c r="N496" s="53"/>
      <c r="O496" s="98">
        <f t="shared" si="1551"/>
        <v>0</v>
      </c>
      <c r="P496" s="52"/>
      <c r="Q496" s="53"/>
      <c r="R496" s="98">
        <f t="shared" si="1552"/>
        <v>0</v>
      </c>
      <c r="S496" s="52"/>
      <c r="T496" s="53"/>
      <c r="U496" s="98">
        <f t="shared" si="1553"/>
        <v>0</v>
      </c>
      <c r="V496" s="99">
        <f t="shared" si="1554"/>
        <v>0</v>
      </c>
      <c r="W496" s="100">
        <f t="shared" si="1555"/>
        <v>0</v>
      </c>
      <c r="X496" s="101">
        <f t="shared" si="1556"/>
        <v>0</v>
      </c>
      <c r="Y496" s="116" t="str">
        <f t="shared" si="1470"/>
        <v/>
      </c>
    </row>
    <row r="497" spans="1:25" hidden="1">
      <c r="A497" s="40"/>
      <c r="B497" s="41"/>
      <c r="C497" s="42"/>
      <c r="D497" s="76"/>
      <c r="E497" s="44">
        <v>821000</v>
      </c>
      <c r="F497" s="45" t="s">
        <v>85</v>
      </c>
      <c r="G497" s="94">
        <f>SUM(G498:G499)</f>
        <v>13000</v>
      </c>
      <c r="H497" s="95">
        <f>SUM(H498:H499)</f>
        <v>0</v>
      </c>
      <c r="I497" s="96">
        <f t="shared" ref="I497" si="1563">SUM(I498:I499)</f>
        <v>13000</v>
      </c>
      <c r="J497" s="94">
        <f t="shared" ref="J497" si="1564">SUM(J498:J499)</f>
        <v>0</v>
      </c>
      <c r="K497" s="95">
        <f t="shared" ref="K497" si="1565">SUM(K498:K499)</f>
        <v>0</v>
      </c>
      <c r="L497" s="96">
        <f t="shared" ref="L497" si="1566">SUM(L498:L499)</f>
        <v>0</v>
      </c>
      <c r="M497" s="94">
        <f t="shared" ref="M497" si="1567">SUM(M498:M499)</f>
        <v>0</v>
      </c>
      <c r="N497" s="95">
        <f t="shared" ref="N497" si="1568">SUM(N498:N499)</f>
        <v>0</v>
      </c>
      <c r="O497" s="96">
        <f t="shared" ref="O497" si="1569">SUM(O498:O499)</f>
        <v>0</v>
      </c>
      <c r="P497" s="94">
        <f t="shared" ref="P497" si="1570">SUM(P498:P499)</f>
        <v>0</v>
      </c>
      <c r="Q497" s="95">
        <f t="shared" ref="Q497" si="1571">SUM(Q498:Q499)</f>
        <v>0</v>
      </c>
      <c r="R497" s="96">
        <f t="shared" ref="R497" si="1572">SUM(R498:R499)</f>
        <v>0</v>
      </c>
      <c r="S497" s="94">
        <f t="shared" ref="S497" si="1573">SUM(S498:S499)</f>
        <v>0</v>
      </c>
      <c r="T497" s="95">
        <f t="shared" ref="T497" si="1574">SUM(T498:T499)</f>
        <v>0</v>
      </c>
      <c r="U497" s="96">
        <f t="shared" ref="U497" si="1575">SUM(U498:U499)</f>
        <v>0</v>
      </c>
      <c r="V497" s="94">
        <f t="shared" ref="V497" si="1576">SUM(V498:V499)</f>
        <v>0</v>
      </c>
      <c r="W497" s="95">
        <f t="shared" ref="W497" si="1577">SUM(W498:W499)</f>
        <v>0</v>
      </c>
      <c r="X497" s="97">
        <f t="shared" ref="X497" si="1578">SUM(X498:X499)</f>
        <v>0</v>
      </c>
      <c r="Y497" s="116" t="str">
        <f t="shared" si="1470"/>
        <v/>
      </c>
    </row>
    <row r="498" spans="1:25" hidden="1">
      <c r="A498" s="48"/>
      <c r="B498" s="43"/>
      <c r="C498" s="49"/>
      <c r="D498" s="76"/>
      <c r="E498" s="50">
        <v>821200</v>
      </c>
      <c r="F498" s="51" t="s">
        <v>86</v>
      </c>
      <c r="G498" s="99">
        <v>0</v>
      </c>
      <c r="H498" s="100">
        <v>0</v>
      </c>
      <c r="I498" s="98">
        <f>SUM(G498:H498)</f>
        <v>0</v>
      </c>
      <c r="J498" s="99"/>
      <c r="K498" s="100"/>
      <c r="L498" s="98">
        <f>SUM(J498:K498)</f>
        <v>0</v>
      </c>
      <c r="M498" s="52"/>
      <c r="N498" s="53"/>
      <c r="O498" s="98">
        <f>SUM(M498:N498)</f>
        <v>0</v>
      </c>
      <c r="P498" s="52"/>
      <c r="Q498" s="53"/>
      <c r="R498" s="98">
        <f>SUM(P498:Q498)</f>
        <v>0</v>
      </c>
      <c r="S498" s="52"/>
      <c r="T498" s="53"/>
      <c r="U498" s="98">
        <f>SUM(S498:T498)</f>
        <v>0</v>
      </c>
      <c r="V498" s="99">
        <f t="shared" ref="V498:V499" si="1579">S498+P498+M498+J498</f>
        <v>0</v>
      </c>
      <c r="W498" s="100">
        <f t="shared" ref="W498:W499" si="1580">T498+Q498+N498+K498</f>
        <v>0</v>
      </c>
      <c r="X498" s="101">
        <f>SUM(V498:W498)</f>
        <v>0</v>
      </c>
      <c r="Y498" s="116" t="str">
        <f t="shared" si="1470"/>
        <v/>
      </c>
    </row>
    <row r="499" spans="1:25" ht="12.75" hidden="1" thickBot="1">
      <c r="A499" s="55"/>
      <c r="B499" s="56"/>
      <c r="C499" s="57"/>
      <c r="D499" s="81"/>
      <c r="E499" s="58">
        <v>821300</v>
      </c>
      <c r="F499" s="59" t="s">
        <v>87</v>
      </c>
      <c r="G499" s="103">
        <v>13000</v>
      </c>
      <c r="H499" s="104">
        <v>0</v>
      </c>
      <c r="I499" s="102">
        <f>SUM(G499:H499)</f>
        <v>13000</v>
      </c>
      <c r="J499" s="103"/>
      <c r="K499" s="104"/>
      <c r="L499" s="102">
        <f>SUM(J499:K499)</f>
        <v>0</v>
      </c>
      <c r="M499" s="60"/>
      <c r="N499" s="61"/>
      <c r="O499" s="102">
        <f>SUM(M499:N499)</f>
        <v>0</v>
      </c>
      <c r="P499" s="60"/>
      <c r="Q499" s="61"/>
      <c r="R499" s="102">
        <f>SUM(P499:Q499)</f>
        <v>0</v>
      </c>
      <c r="S499" s="60"/>
      <c r="T499" s="61"/>
      <c r="U499" s="102">
        <f>SUM(S499:T499)</f>
        <v>0</v>
      </c>
      <c r="V499" s="103">
        <f t="shared" si="1579"/>
        <v>0</v>
      </c>
      <c r="W499" s="104">
        <f t="shared" si="1580"/>
        <v>0</v>
      </c>
      <c r="X499" s="105">
        <f>SUM(V499:W499)</f>
        <v>0</v>
      </c>
      <c r="Y499" s="116" t="str">
        <f t="shared" si="1470"/>
        <v/>
      </c>
    </row>
    <row r="500" spans="1:25" ht="12.75" hidden="1" thickBot="1">
      <c r="A500" s="62"/>
      <c r="B500" s="63"/>
      <c r="C500" s="64"/>
      <c r="D500" s="87"/>
      <c r="E500" s="63"/>
      <c r="F500" s="66" t="s">
        <v>155</v>
      </c>
      <c r="G500" s="106">
        <f>G475+G479+G481+G492+G497</f>
        <v>2400170</v>
      </c>
      <c r="H500" s="107">
        <f t="shared" ref="H500:X500" si="1581">H475+H479+H481+H492+H497</f>
        <v>451130</v>
      </c>
      <c r="I500" s="108">
        <f t="shared" si="1581"/>
        <v>2851300</v>
      </c>
      <c r="J500" s="106">
        <f t="shared" si="1581"/>
        <v>0</v>
      </c>
      <c r="K500" s="107">
        <f t="shared" si="1581"/>
        <v>0</v>
      </c>
      <c r="L500" s="108">
        <f t="shared" si="1581"/>
        <v>0</v>
      </c>
      <c r="M500" s="106">
        <f t="shared" si="1581"/>
        <v>0</v>
      </c>
      <c r="N500" s="107">
        <f t="shared" si="1581"/>
        <v>0</v>
      </c>
      <c r="O500" s="108">
        <f t="shared" si="1581"/>
        <v>0</v>
      </c>
      <c r="P500" s="106">
        <f t="shared" si="1581"/>
        <v>0</v>
      </c>
      <c r="Q500" s="107">
        <f t="shared" si="1581"/>
        <v>0</v>
      </c>
      <c r="R500" s="108">
        <f t="shared" si="1581"/>
        <v>0</v>
      </c>
      <c r="S500" s="106">
        <f t="shared" si="1581"/>
        <v>0</v>
      </c>
      <c r="T500" s="107">
        <f t="shared" si="1581"/>
        <v>0</v>
      </c>
      <c r="U500" s="108">
        <f t="shared" si="1581"/>
        <v>0</v>
      </c>
      <c r="V500" s="106">
        <f t="shared" si="1581"/>
        <v>0</v>
      </c>
      <c r="W500" s="107">
        <f t="shared" si="1581"/>
        <v>0</v>
      </c>
      <c r="X500" s="109">
        <f t="shared" si="1581"/>
        <v>0</v>
      </c>
      <c r="Y500" s="116" t="str">
        <f t="shared" si="1470"/>
        <v/>
      </c>
    </row>
    <row r="501" spans="1:25" hidden="1">
      <c r="D501" s="67"/>
      <c r="G501" s="179"/>
      <c r="H501" s="179"/>
      <c r="I501" s="179"/>
      <c r="J501" s="179"/>
      <c r="K501" s="179"/>
      <c r="L501" s="179"/>
      <c r="Y501" s="116" t="str">
        <f t="shared" si="1470"/>
        <v/>
      </c>
    </row>
    <row r="502" spans="1:25" hidden="1">
      <c r="A502" s="68" t="s">
        <v>160</v>
      </c>
      <c r="B502" s="69" t="s">
        <v>67</v>
      </c>
      <c r="C502" s="70" t="s">
        <v>68</v>
      </c>
      <c r="D502" s="76"/>
      <c r="E502" s="43"/>
      <c r="F502" s="45" t="s">
        <v>161</v>
      </c>
      <c r="G502" s="180"/>
      <c r="H502" s="181"/>
      <c r="I502" s="182"/>
      <c r="J502" s="180"/>
      <c r="K502" s="181"/>
      <c r="L502" s="182"/>
      <c r="M502" s="48"/>
      <c r="N502" s="43"/>
      <c r="O502" s="49"/>
      <c r="P502" s="48"/>
      <c r="Q502" s="43"/>
      <c r="R502" s="49"/>
      <c r="S502" s="48"/>
      <c r="T502" s="43"/>
      <c r="U502" s="49"/>
      <c r="V502" s="48"/>
      <c r="W502" s="43"/>
      <c r="X502" s="74"/>
      <c r="Y502" s="116" t="str">
        <f t="shared" si="1470"/>
        <v/>
      </c>
    </row>
    <row r="503" spans="1:25" hidden="1">
      <c r="A503" s="40"/>
      <c r="B503" s="41"/>
      <c r="C503" s="42"/>
      <c r="D503" s="76"/>
      <c r="E503" s="44">
        <v>611000</v>
      </c>
      <c r="F503" s="45" t="s">
        <v>69</v>
      </c>
      <c r="G503" s="94">
        <f>SUM(G504:G506)</f>
        <v>276210</v>
      </c>
      <c r="H503" s="95">
        <f>SUM(H504:H506)</f>
        <v>0</v>
      </c>
      <c r="I503" s="96">
        <f t="shared" ref="I503" si="1582">SUM(I504:I506)</f>
        <v>276210</v>
      </c>
      <c r="J503" s="94">
        <f t="shared" ref="J503" si="1583">SUM(J504:J506)</f>
        <v>0</v>
      </c>
      <c r="K503" s="95">
        <f t="shared" ref="K503" si="1584">SUM(K504:K506)</f>
        <v>0</v>
      </c>
      <c r="L503" s="96">
        <f t="shared" ref="L503" si="1585">SUM(L504:L506)</f>
        <v>0</v>
      </c>
      <c r="M503" s="94">
        <f t="shared" ref="M503" si="1586">SUM(M504:M506)</f>
        <v>0</v>
      </c>
      <c r="N503" s="95">
        <f t="shared" ref="N503" si="1587">SUM(N504:N506)</f>
        <v>0</v>
      </c>
      <c r="O503" s="96">
        <f t="shared" ref="O503" si="1588">SUM(O504:O506)</f>
        <v>0</v>
      </c>
      <c r="P503" s="94">
        <f t="shared" ref="P503" si="1589">SUM(P504:P506)</f>
        <v>0</v>
      </c>
      <c r="Q503" s="95">
        <f t="shared" ref="Q503" si="1590">SUM(Q504:Q506)</f>
        <v>0</v>
      </c>
      <c r="R503" s="96">
        <f t="shared" ref="R503" si="1591">SUM(R504:R506)</f>
        <v>0</v>
      </c>
      <c r="S503" s="94">
        <f t="shared" ref="S503" si="1592">SUM(S504:S506)</f>
        <v>0</v>
      </c>
      <c r="T503" s="95">
        <f t="shared" ref="T503" si="1593">SUM(T504:T506)</f>
        <v>0</v>
      </c>
      <c r="U503" s="96">
        <f t="shared" ref="U503" si="1594">SUM(U504:U506)</f>
        <v>0</v>
      </c>
      <c r="V503" s="94">
        <f t="shared" ref="V503" si="1595">SUM(V504:V506)</f>
        <v>0</v>
      </c>
      <c r="W503" s="95">
        <f t="shared" ref="W503" si="1596">SUM(W504:W506)</f>
        <v>0</v>
      </c>
      <c r="X503" s="97">
        <f t="shared" ref="X503" si="1597">SUM(X504:X506)</f>
        <v>0</v>
      </c>
      <c r="Y503" s="116" t="str">
        <f t="shared" si="1470"/>
        <v/>
      </c>
    </row>
    <row r="504" spans="1:25" hidden="1">
      <c r="A504" s="48"/>
      <c r="B504" s="43"/>
      <c r="C504" s="49"/>
      <c r="D504" s="76"/>
      <c r="E504" s="50">
        <v>611100</v>
      </c>
      <c r="F504" s="51" t="s">
        <v>70</v>
      </c>
      <c r="G504" s="99">
        <v>237630</v>
      </c>
      <c r="H504" s="100">
        <v>0</v>
      </c>
      <c r="I504" s="98">
        <f>SUM(G504:H504)</f>
        <v>237630</v>
      </c>
      <c r="J504" s="99"/>
      <c r="K504" s="100"/>
      <c r="L504" s="98">
        <f>SUM(J504:K504)</f>
        <v>0</v>
      </c>
      <c r="M504" s="52"/>
      <c r="N504" s="53"/>
      <c r="O504" s="98">
        <f>SUM(M504:N504)</f>
        <v>0</v>
      </c>
      <c r="P504" s="52"/>
      <c r="Q504" s="53"/>
      <c r="R504" s="98">
        <f>SUM(P504:Q504)</f>
        <v>0</v>
      </c>
      <c r="S504" s="52"/>
      <c r="T504" s="53"/>
      <c r="U504" s="98">
        <f>SUM(S504:T504)</f>
        <v>0</v>
      </c>
      <c r="V504" s="99">
        <f t="shared" ref="V504:V506" si="1598">S504+P504+M504+J504</f>
        <v>0</v>
      </c>
      <c r="W504" s="100">
        <f t="shared" ref="W504:W506" si="1599">T504+Q504+N504+K504</f>
        <v>0</v>
      </c>
      <c r="X504" s="101">
        <f>SUM(V504:W504)</f>
        <v>0</v>
      </c>
      <c r="Y504" s="116" t="str">
        <f t="shared" si="1470"/>
        <v/>
      </c>
    </row>
    <row r="505" spans="1:25" hidden="1">
      <c r="A505" s="48"/>
      <c r="B505" s="43"/>
      <c r="C505" s="49"/>
      <c r="D505" s="76"/>
      <c r="E505" s="50">
        <v>611200</v>
      </c>
      <c r="F505" s="51" t="s">
        <v>71</v>
      </c>
      <c r="G505" s="99">
        <v>38580</v>
      </c>
      <c r="H505" s="100">
        <v>0</v>
      </c>
      <c r="I505" s="98">
        <f t="shared" ref="I505:I506" si="1600">SUM(G505:H505)</f>
        <v>38580</v>
      </c>
      <c r="J505" s="99"/>
      <c r="K505" s="100"/>
      <c r="L505" s="98">
        <f t="shared" ref="L505:L506" si="1601">SUM(J505:K505)</f>
        <v>0</v>
      </c>
      <c r="M505" s="52"/>
      <c r="N505" s="53"/>
      <c r="O505" s="98">
        <f t="shared" ref="O505:O506" si="1602">SUM(M505:N505)</f>
        <v>0</v>
      </c>
      <c r="P505" s="52"/>
      <c r="Q505" s="53"/>
      <c r="R505" s="98">
        <f t="shared" ref="R505:R506" si="1603">SUM(P505:Q505)</f>
        <v>0</v>
      </c>
      <c r="S505" s="52"/>
      <c r="T505" s="53"/>
      <c r="U505" s="98">
        <f t="shared" ref="U505:U506" si="1604">SUM(S505:T505)</f>
        <v>0</v>
      </c>
      <c r="V505" s="99">
        <f t="shared" si="1598"/>
        <v>0</v>
      </c>
      <c r="W505" s="100">
        <f t="shared" si="1599"/>
        <v>0</v>
      </c>
      <c r="X505" s="101">
        <f t="shared" ref="X505:X506" si="1605">SUM(V505:W505)</f>
        <v>0</v>
      </c>
      <c r="Y505" s="116" t="str">
        <f t="shared" si="1470"/>
        <v/>
      </c>
    </row>
    <row r="506" spans="1:25" hidden="1">
      <c r="A506" s="48"/>
      <c r="B506" s="43"/>
      <c r="C506" s="49"/>
      <c r="D506" s="76"/>
      <c r="E506" s="50">
        <v>611200</v>
      </c>
      <c r="F506" s="51" t="s">
        <v>72</v>
      </c>
      <c r="G506" s="99">
        <v>0</v>
      </c>
      <c r="H506" s="100">
        <v>0</v>
      </c>
      <c r="I506" s="98">
        <f t="shared" si="1600"/>
        <v>0</v>
      </c>
      <c r="J506" s="99"/>
      <c r="K506" s="100"/>
      <c r="L506" s="98">
        <f t="shared" si="1601"/>
        <v>0</v>
      </c>
      <c r="M506" s="52"/>
      <c r="N506" s="53"/>
      <c r="O506" s="98">
        <f t="shared" si="1602"/>
        <v>0</v>
      </c>
      <c r="P506" s="52"/>
      <c r="Q506" s="53"/>
      <c r="R506" s="98">
        <f t="shared" si="1603"/>
        <v>0</v>
      </c>
      <c r="S506" s="52"/>
      <c r="T506" s="53"/>
      <c r="U506" s="98">
        <f t="shared" si="1604"/>
        <v>0</v>
      </c>
      <c r="V506" s="99">
        <f t="shared" si="1598"/>
        <v>0</v>
      </c>
      <c r="W506" s="100">
        <f t="shared" si="1599"/>
        <v>0</v>
      </c>
      <c r="X506" s="101">
        <f t="shared" si="1605"/>
        <v>0</v>
      </c>
      <c r="Y506" s="116" t="str">
        <f t="shared" si="1470"/>
        <v/>
      </c>
    </row>
    <row r="507" spans="1:25" hidden="1">
      <c r="A507" s="40"/>
      <c r="B507" s="41"/>
      <c r="C507" s="42"/>
      <c r="D507" s="76"/>
      <c r="E507" s="44">
        <v>612000</v>
      </c>
      <c r="F507" s="45" t="s">
        <v>73</v>
      </c>
      <c r="G507" s="94">
        <f>G508</f>
        <v>25030</v>
      </c>
      <c r="H507" s="95">
        <f>H508</f>
        <v>0</v>
      </c>
      <c r="I507" s="96">
        <f t="shared" ref="I507" si="1606">I508</f>
        <v>25030</v>
      </c>
      <c r="J507" s="94">
        <f t="shared" ref="J507" si="1607">J508</f>
        <v>0</v>
      </c>
      <c r="K507" s="95">
        <f t="shared" ref="K507" si="1608">K508</f>
        <v>0</v>
      </c>
      <c r="L507" s="96">
        <f t="shared" ref="L507" si="1609">L508</f>
        <v>0</v>
      </c>
      <c r="M507" s="94">
        <f t="shared" ref="M507" si="1610">M508</f>
        <v>0</v>
      </c>
      <c r="N507" s="95">
        <f t="shared" ref="N507" si="1611">N508</f>
        <v>0</v>
      </c>
      <c r="O507" s="96">
        <f t="shared" ref="O507" si="1612">O508</f>
        <v>0</v>
      </c>
      <c r="P507" s="94">
        <f t="shared" ref="P507" si="1613">P508</f>
        <v>0</v>
      </c>
      <c r="Q507" s="95">
        <f t="shared" ref="Q507" si="1614">Q508</f>
        <v>0</v>
      </c>
      <c r="R507" s="96">
        <f t="shared" ref="R507" si="1615">R508</f>
        <v>0</v>
      </c>
      <c r="S507" s="94">
        <f t="shared" ref="S507" si="1616">S508</f>
        <v>0</v>
      </c>
      <c r="T507" s="95">
        <f t="shared" ref="T507" si="1617">T508</f>
        <v>0</v>
      </c>
      <c r="U507" s="96">
        <f t="shared" ref="U507" si="1618">U508</f>
        <v>0</v>
      </c>
      <c r="V507" s="94">
        <f t="shared" ref="V507" si="1619">V508</f>
        <v>0</v>
      </c>
      <c r="W507" s="95">
        <f t="shared" ref="W507" si="1620">W508</f>
        <v>0</v>
      </c>
      <c r="X507" s="97">
        <f t="shared" ref="X507" si="1621">X508</f>
        <v>0</v>
      </c>
      <c r="Y507" s="116" t="str">
        <f t="shared" si="1470"/>
        <v/>
      </c>
    </row>
    <row r="508" spans="1:25" hidden="1">
      <c r="A508" s="48"/>
      <c r="B508" s="43"/>
      <c r="C508" s="49"/>
      <c r="D508" s="76"/>
      <c r="E508" s="50">
        <v>612100</v>
      </c>
      <c r="F508" s="51" t="s">
        <v>73</v>
      </c>
      <c r="G508" s="99">
        <v>25030</v>
      </c>
      <c r="H508" s="100">
        <v>0</v>
      </c>
      <c r="I508" s="98">
        <f>SUM(G508:H508)</f>
        <v>25030</v>
      </c>
      <c r="J508" s="99"/>
      <c r="K508" s="100"/>
      <c r="L508" s="98">
        <f>SUM(J508:K508)</f>
        <v>0</v>
      </c>
      <c r="M508" s="52"/>
      <c r="N508" s="53"/>
      <c r="O508" s="98">
        <f>SUM(M508:N508)</f>
        <v>0</v>
      </c>
      <c r="P508" s="52"/>
      <c r="Q508" s="53"/>
      <c r="R508" s="98">
        <f>SUM(P508:Q508)</f>
        <v>0</v>
      </c>
      <c r="S508" s="52"/>
      <c r="T508" s="53"/>
      <c r="U508" s="98">
        <f>SUM(S508:T508)</f>
        <v>0</v>
      </c>
      <c r="V508" s="99">
        <f>S508+P508+M508+J508</f>
        <v>0</v>
      </c>
      <c r="W508" s="100">
        <f>T508+Q508+N508+K508</f>
        <v>0</v>
      </c>
      <c r="X508" s="101">
        <f>SUM(V508:W508)</f>
        <v>0</v>
      </c>
      <c r="Y508" s="116" t="str">
        <f t="shared" si="1470"/>
        <v/>
      </c>
    </row>
    <row r="509" spans="1:25" hidden="1">
      <c r="A509" s="40"/>
      <c r="B509" s="41"/>
      <c r="C509" s="42"/>
      <c r="D509" s="76"/>
      <c r="E509" s="44">
        <v>613000</v>
      </c>
      <c r="F509" s="45" t="s">
        <v>74</v>
      </c>
      <c r="G509" s="94">
        <f>SUM(G510:G520)</f>
        <v>36300</v>
      </c>
      <c r="H509" s="95">
        <f>SUM(H510:H520)</f>
        <v>55000</v>
      </c>
      <c r="I509" s="96">
        <f t="shared" ref="I509" si="1622">SUM(I510:I520)</f>
        <v>91300</v>
      </c>
      <c r="J509" s="94">
        <f t="shared" ref="J509" si="1623">SUM(J510:J520)</f>
        <v>0</v>
      </c>
      <c r="K509" s="95">
        <f t="shared" ref="K509" si="1624">SUM(K510:K520)</f>
        <v>0</v>
      </c>
      <c r="L509" s="96">
        <f t="shared" ref="L509" si="1625">SUM(L510:L520)</f>
        <v>0</v>
      </c>
      <c r="M509" s="94">
        <f t="shared" ref="M509" si="1626">SUM(M510:M520)</f>
        <v>0</v>
      </c>
      <c r="N509" s="95">
        <f t="shared" ref="N509" si="1627">SUM(N510:N520)</f>
        <v>0</v>
      </c>
      <c r="O509" s="96">
        <f t="shared" ref="O509" si="1628">SUM(O510:O520)</f>
        <v>0</v>
      </c>
      <c r="P509" s="94">
        <f t="shared" ref="P509" si="1629">SUM(P510:P520)</f>
        <v>0</v>
      </c>
      <c r="Q509" s="95">
        <f t="shared" ref="Q509" si="1630">SUM(Q510:Q520)</f>
        <v>0</v>
      </c>
      <c r="R509" s="96">
        <f t="shared" ref="R509" si="1631">SUM(R510:R520)</f>
        <v>0</v>
      </c>
      <c r="S509" s="94">
        <f t="shared" ref="S509" si="1632">SUM(S510:S520)</f>
        <v>0</v>
      </c>
      <c r="T509" s="95">
        <f t="shared" ref="T509" si="1633">SUM(T510:T520)</f>
        <v>0</v>
      </c>
      <c r="U509" s="96">
        <f t="shared" ref="U509" si="1634">SUM(U510:U520)</f>
        <v>0</v>
      </c>
      <c r="V509" s="94">
        <f t="shared" ref="V509" si="1635">SUM(V510:V520)</f>
        <v>0</v>
      </c>
      <c r="W509" s="95">
        <f t="shared" ref="W509" si="1636">SUM(W510:W520)</f>
        <v>0</v>
      </c>
      <c r="X509" s="97">
        <f t="shared" ref="X509" si="1637">SUM(X510:X520)</f>
        <v>0</v>
      </c>
      <c r="Y509" s="116" t="str">
        <f t="shared" si="1470"/>
        <v/>
      </c>
    </row>
    <row r="510" spans="1:25" hidden="1">
      <c r="A510" s="48"/>
      <c r="B510" s="43"/>
      <c r="C510" s="49"/>
      <c r="D510" s="76"/>
      <c r="E510" s="50">
        <v>613100</v>
      </c>
      <c r="F510" s="54" t="s">
        <v>75</v>
      </c>
      <c r="G510" s="99">
        <v>4500</v>
      </c>
      <c r="H510" s="100">
        <v>0</v>
      </c>
      <c r="I510" s="98">
        <f t="shared" ref="I510:I520" si="1638">SUM(G510:H510)</f>
        <v>4500</v>
      </c>
      <c r="J510" s="99"/>
      <c r="K510" s="100"/>
      <c r="L510" s="98">
        <f t="shared" ref="L510:L520" si="1639">SUM(J510:K510)</f>
        <v>0</v>
      </c>
      <c r="M510" s="52"/>
      <c r="N510" s="53"/>
      <c r="O510" s="98">
        <f t="shared" ref="O510:O520" si="1640">SUM(M510:N510)</f>
        <v>0</v>
      </c>
      <c r="P510" s="52"/>
      <c r="Q510" s="53"/>
      <c r="R510" s="98">
        <f t="shared" ref="R510:R520" si="1641">SUM(P510:Q510)</f>
        <v>0</v>
      </c>
      <c r="S510" s="52"/>
      <c r="T510" s="53"/>
      <c r="U510" s="98">
        <f t="shared" ref="U510:U520" si="1642">SUM(S510:T510)</f>
        <v>0</v>
      </c>
      <c r="V510" s="99">
        <f t="shared" ref="V510:V520" si="1643">S510+P510+M510+J510</f>
        <v>0</v>
      </c>
      <c r="W510" s="100">
        <f t="shared" ref="W510:W520" si="1644">T510+Q510+N510+K510</f>
        <v>0</v>
      </c>
      <c r="X510" s="101">
        <f t="shared" ref="X510:X520" si="1645">SUM(V510:W510)</f>
        <v>0</v>
      </c>
      <c r="Y510" s="116" t="str">
        <f t="shared" si="1470"/>
        <v/>
      </c>
    </row>
    <row r="511" spans="1:25" hidden="1">
      <c r="A511" s="48"/>
      <c r="B511" s="43"/>
      <c r="C511" s="49"/>
      <c r="D511" s="76"/>
      <c r="E511" s="50">
        <v>613200</v>
      </c>
      <c r="F511" s="54" t="s">
        <v>76</v>
      </c>
      <c r="G511" s="99">
        <v>0</v>
      </c>
      <c r="H511" s="100">
        <v>0</v>
      </c>
      <c r="I511" s="98">
        <f t="shared" si="1638"/>
        <v>0</v>
      </c>
      <c r="J511" s="99"/>
      <c r="K511" s="100"/>
      <c r="L511" s="98">
        <f t="shared" si="1639"/>
        <v>0</v>
      </c>
      <c r="M511" s="52"/>
      <c r="N511" s="53"/>
      <c r="O511" s="98">
        <f t="shared" si="1640"/>
        <v>0</v>
      </c>
      <c r="P511" s="52"/>
      <c r="Q511" s="53"/>
      <c r="R511" s="98">
        <f t="shared" si="1641"/>
        <v>0</v>
      </c>
      <c r="S511" s="52"/>
      <c r="T511" s="53"/>
      <c r="U511" s="98">
        <f t="shared" si="1642"/>
        <v>0</v>
      </c>
      <c r="V511" s="99">
        <f t="shared" si="1643"/>
        <v>0</v>
      </c>
      <c r="W511" s="100">
        <f t="shared" si="1644"/>
        <v>0</v>
      </c>
      <c r="X511" s="101">
        <f t="shared" si="1645"/>
        <v>0</v>
      </c>
      <c r="Y511" s="116" t="str">
        <f t="shared" si="1470"/>
        <v/>
      </c>
    </row>
    <row r="512" spans="1:25" hidden="1">
      <c r="A512" s="48"/>
      <c r="B512" s="43"/>
      <c r="C512" s="49"/>
      <c r="D512" s="76"/>
      <c r="E512" s="50">
        <v>613300</v>
      </c>
      <c r="F512" s="54" t="s">
        <v>77</v>
      </c>
      <c r="G512" s="99">
        <v>4100</v>
      </c>
      <c r="H512" s="100">
        <v>0</v>
      </c>
      <c r="I512" s="98">
        <f t="shared" si="1638"/>
        <v>4100</v>
      </c>
      <c r="J512" s="99"/>
      <c r="K512" s="100"/>
      <c r="L512" s="98">
        <f t="shared" si="1639"/>
        <v>0</v>
      </c>
      <c r="M512" s="52"/>
      <c r="N512" s="53"/>
      <c r="O512" s="98">
        <f t="shared" si="1640"/>
        <v>0</v>
      </c>
      <c r="P512" s="52"/>
      <c r="Q512" s="53"/>
      <c r="R512" s="98">
        <f t="shared" si="1641"/>
        <v>0</v>
      </c>
      <c r="S512" s="52"/>
      <c r="T512" s="53"/>
      <c r="U512" s="98">
        <f t="shared" si="1642"/>
        <v>0</v>
      </c>
      <c r="V512" s="99">
        <f t="shared" si="1643"/>
        <v>0</v>
      </c>
      <c r="W512" s="100">
        <f t="shared" si="1644"/>
        <v>0</v>
      </c>
      <c r="X512" s="101">
        <f t="shared" si="1645"/>
        <v>0</v>
      </c>
      <c r="Y512" s="116" t="str">
        <f t="shared" si="1470"/>
        <v/>
      </c>
    </row>
    <row r="513" spans="1:25" hidden="1">
      <c r="A513" s="48"/>
      <c r="B513" s="43"/>
      <c r="C513" s="49"/>
      <c r="D513" s="76"/>
      <c r="E513" s="50">
        <v>613400</v>
      </c>
      <c r="F513" s="54" t="s">
        <v>78</v>
      </c>
      <c r="G513" s="99">
        <v>7700</v>
      </c>
      <c r="H513" s="100">
        <v>0</v>
      </c>
      <c r="I513" s="98">
        <f t="shared" si="1638"/>
        <v>7700</v>
      </c>
      <c r="J513" s="120"/>
      <c r="K513" s="121"/>
      <c r="L513" s="98">
        <f t="shared" si="1639"/>
        <v>0</v>
      </c>
      <c r="M513" s="52"/>
      <c r="N513" s="53"/>
      <c r="O513" s="98">
        <f t="shared" si="1640"/>
        <v>0</v>
      </c>
      <c r="P513" s="52"/>
      <c r="Q513" s="53"/>
      <c r="R513" s="98">
        <f t="shared" si="1641"/>
        <v>0</v>
      </c>
      <c r="S513" s="52"/>
      <c r="T513" s="53"/>
      <c r="U513" s="98">
        <f t="shared" si="1642"/>
        <v>0</v>
      </c>
      <c r="V513" s="99">
        <f t="shared" si="1643"/>
        <v>0</v>
      </c>
      <c r="W513" s="100">
        <f t="shared" si="1644"/>
        <v>0</v>
      </c>
      <c r="X513" s="101">
        <f t="shared" si="1645"/>
        <v>0</v>
      </c>
      <c r="Y513" s="116" t="str">
        <f t="shared" si="1470"/>
        <v/>
      </c>
    </row>
    <row r="514" spans="1:25" hidden="1">
      <c r="A514" s="48"/>
      <c r="B514" s="43"/>
      <c r="C514" s="49"/>
      <c r="D514" s="76"/>
      <c r="E514" s="50">
        <v>613500</v>
      </c>
      <c r="F514" s="54" t="s">
        <v>79</v>
      </c>
      <c r="G514" s="99">
        <v>0</v>
      </c>
      <c r="H514" s="100">
        <v>0</v>
      </c>
      <c r="I514" s="98">
        <f t="shared" si="1638"/>
        <v>0</v>
      </c>
      <c r="J514" s="99"/>
      <c r="K514" s="100"/>
      <c r="L514" s="98">
        <f t="shared" si="1639"/>
        <v>0</v>
      </c>
      <c r="M514" s="52"/>
      <c r="N514" s="53"/>
      <c r="O514" s="98">
        <f t="shared" si="1640"/>
        <v>0</v>
      </c>
      <c r="P514" s="52"/>
      <c r="Q514" s="53"/>
      <c r="R514" s="98">
        <f t="shared" si="1641"/>
        <v>0</v>
      </c>
      <c r="S514" s="52"/>
      <c r="T514" s="53"/>
      <c r="U514" s="98">
        <f t="shared" si="1642"/>
        <v>0</v>
      </c>
      <c r="V514" s="99">
        <f t="shared" si="1643"/>
        <v>0</v>
      </c>
      <c r="W514" s="100">
        <f t="shared" si="1644"/>
        <v>0</v>
      </c>
      <c r="X514" s="101">
        <f t="shared" si="1645"/>
        <v>0</v>
      </c>
      <c r="Y514" s="116" t="str">
        <f t="shared" si="1470"/>
        <v/>
      </c>
    </row>
    <row r="515" spans="1:25" hidden="1">
      <c r="A515" s="48"/>
      <c r="B515" s="43"/>
      <c r="C515" s="49"/>
      <c r="D515" s="76"/>
      <c r="E515" s="50">
        <v>613600</v>
      </c>
      <c r="F515" s="54" t="s">
        <v>82</v>
      </c>
      <c r="G515" s="99">
        <v>0</v>
      </c>
      <c r="H515" s="100">
        <v>0</v>
      </c>
      <c r="I515" s="98">
        <f t="shared" si="1638"/>
        <v>0</v>
      </c>
      <c r="J515" s="99"/>
      <c r="K515" s="100"/>
      <c r="L515" s="98">
        <f t="shared" si="1639"/>
        <v>0</v>
      </c>
      <c r="M515" s="52"/>
      <c r="N515" s="53"/>
      <c r="O515" s="98">
        <f t="shared" si="1640"/>
        <v>0</v>
      </c>
      <c r="P515" s="52"/>
      <c r="Q515" s="53"/>
      <c r="R515" s="98">
        <f t="shared" si="1641"/>
        <v>0</v>
      </c>
      <c r="S515" s="52"/>
      <c r="T515" s="53"/>
      <c r="U515" s="98">
        <f t="shared" si="1642"/>
        <v>0</v>
      </c>
      <c r="V515" s="99">
        <f t="shared" si="1643"/>
        <v>0</v>
      </c>
      <c r="W515" s="100">
        <f t="shared" si="1644"/>
        <v>0</v>
      </c>
      <c r="X515" s="101">
        <f t="shared" si="1645"/>
        <v>0</v>
      </c>
      <c r="Y515" s="116" t="str">
        <f t="shared" si="1470"/>
        <v/>
      </c>
    </row>
    <row r="516" spans="1:25" hidden="1">
      <c r="A516" s="48"/>
      <c r="B516" s="43"/>
      <c r="C516" s="49"/>
      <c r="D516" s="76"/>
      <c r="E516" s="50">
        <v>613700</v>
      </c>
      <c r="F516" s="54" t="s">
        <v>80</v>
      </c>
      <c r="G516" s="99">
        <v>1000</v>
      </c>
      <c r="H516" s="100">
        <v>0</v>
      </c>
      <c r="I516" s="98">
        <f t="shared" si="1638"/>
        <v>1000</v>
      </c>
      <c r="J516" s="99"/>
      <c r="K516" s="100"/>
      <c r="L516" s="98">
        <f t="shared" si="1639"/>
        <v>0</v>
      </c>
      <c r="M516" s="52"/>
      <c r="N516" s="53"/>
      <c r="O516" s="98">
        <f t="shared" si="1640"/>
        <v>0</v>
      </c>
      <c r="P516" s="52"/>
      <c r="Q516" s="53"/>
      <c r="R516" s="98">
        <f t="shared" si="1641"/>
        <v>0</v>
      </c>
      <c r="S516" s="52"/>
      <c r="T516" s="53"/>
      <c r="U516" s="98">
        <f t="shared" si="1642"/>
        <v>0</v>
      </c>
      <c r="V516" s="99">
        <f t="shared" si="1643"/>
        <v>0</v>
      </c>
      <c r="W516" s="100">
        <f t="shared" si="1644"/>
        <v>0</v>
      </c>
      <c r="X516" s="101">
        <f t="shared" si="1645"/>
        <v>0</v>
      </c>
      <c r="Y516" s="116" t="str">
        <f t="shared" ref="Y516:Y579" si="1646">IF(OR(V516&gt;G516, W516&gt;H516),"Ukupni operativni plan je veći od Proračuna!","")</f>
        <v/>
      </c>
    </row>
    <row r="517" spans="1:25" hidden="1">
      <c r="A517" s="48"/>
      <c r="B517" s="43"/>
      <c r="C517" s="49"/>
      <c r="D517" s="76"/>
      <c r="E517" s="50">
        <v>613800</v>
      </c>
      <c r="F517" s="54" t="s">
        <v>83</v>
      </c>
      <c r="G517" s="99">
        <v>0</v>
      </c>
      <c r="H517" s="100">
        <v>0</v>
      </c>
      <c r="I517" s="98">
        <f t="shared" si="1638"/>
        <v>0</v>
      </c>
      <c r="J517" s="99"/>
      <c r="K517" s="100"/>
      <c r="L517" s="98">
        <f t="shared" si="1639"/>
        <v>0</v>
      </c>
      <c r="M517" s="52"/>
      <c r="N517" s="53"/>
      <c r="O517" s="98">
        <f t="shared" si="1640"/>
        <v>0</v>
      </c>
      <c r="P517" s="52"/>
      <c r="Q517" s="53"/>
      <c r="R517" s="98">
        <f t="shared" si="1641"/>
        <v>0</v>
      </c>
      <c r="S517" s="52"/>
      <c r="T517" s="53"/>
      <c r="U517" s="98">
        <f t="shared" si="1642"/>
        <v>0</v>
      </c>
      <c r="V517" s="99">
        <f t="shared" si="1643"/>
        <v>0</v>
      </c>
      <c r="W517" s="100">
        <f t="shared" si="1644"/>
        <v>0</v>
      </c>
      <c r="X517" s="101">
        <f t="shared" si="1645"/>
        <v>0</v>
      </c>
      <c r="Y517" s="116" t="str">
        <f t="shared" si="1646"/>
        <v/>
      </c>
    </row>
    <row r="518" spans="1:25" hidden="1">
      <c r="A518" s="48"/>
      <c r="B518" s="43"/>
      <c r="C518" s="49"/>
      <c r="D518" s="76"/>
      <c r="E518" s="50">
        <v>613900</v>
      </c>
      <c r="F518" s="54" t="s">
        <v>81</v>
      </c>
      <c r="G518" s="99">
        <v>19000</v>
      </c>
      <c r="H518" s="100">
        <v>0</v>
      </c>
      <c r="I518" s="98">
        <f t="shared" si="1638"/>
        <v>19000</v>
      </c>
      <c r="J518" s="99"/>
      <c r="K518" s="100"/>
      <c r="L518" s="98">
        <f t="shared" si="1639"/>
        <v>0</v>
      </c>
      <c r="M518" s="52"/>
      <c r="N518" s="53"/>
      <c r="O518" s="98">
        <f t="shared" si="1640"/>
        <v>0</v>
      </c>
      <c r="P518" s="52"/>
      <c r="Q518" s="53"/>
      <c r="R518" s="98">
        <f t="shared" si="1641"/>
        <v>0</v>
      </c>
      <c r="S518" s="52"/>
      <c r="T518" s="53"/>
      <c r="U518" s="98">
        <f t="shared" si="1642"/>
        <v>0</v>
      </c>
      <c r="V518" s="99">
        <f t="shared" si="1643"/>
        <v>0</v>
      </c>
      <c r="W518" s="100">
        <f t="shared" si="1644"/>
        <v>0</v>
      </c>
      <c r="X518" s="101">
        <f t="shared" si="1645"/>
        <v>0</v>
      </c>
      <c r="Y518" s="116" t="str">
        <f t="shared" si="1646"/>
        <v/>
      </c>
    </row>
    <row r="519" spans="1:25" hidden="1">
      <c r="A519" s="48"/>
      <c r="B519" s="43"/>
      <c r="C519" s="49"/>
      <c r="D519" s="76"/>
      <c r="E519" s="50">
        <v>613900</v>
      </c>
      <c r="F519" s="54" t="s">
        <v>163</v>
      </c>
      <c r="G519" s="99">
        <v>0</v>
      </c>
      <c r="H519" s="100">
        <v>55000</v>
      </c>
      <c r="I519" s="98">
        <f t="shared" si="1638"/>
        <v>55000</v>
      </c>
      <c r="J519" s="99"/>
      <c r="K519" s="100"/>
      <c r="L519" s="98">
        <f t="shared" si="1639"/>
        <v>0</v>
      </c>
      <c r="M519" s="52"/>
      <c r="N519" s="53"/>
      <c r="O519" s="98">
        <f t="shared" si="1640"/>
        <v>0</v>
      </c>
      <c r="P519" s="52"/>
      <c r="Q519" s="53"/>
      <c r="R519" s="98">
        <f t="shared" si="1641"/>
        <v>0</v>
      </c>
      <c r="S519" s="52"/>
      <c r="T519" s="53"/>
      <c r="U519" s="98">
        <f t="shared" si="1642"/>
        <v>0</v>
      </c>
      <c r="V519" s="99">
        <f t="shared" si="1643"/>
        <v>0</v>
      </c>
      <c r="W519" s="100">
        <f t="shared" si="1644"/>
        <v>0</v>
      </c>
      <c r="X519" s="101">
        <f t="shared" si="1645"/>
        <v>0</v>
      </c>
      <c r="Y519" s="116" t="str">
        <f t="shared" si="1646"/>
        <v/>
      </c>
    </row>
    <row r="520" spans="1:25" hidden="1">
      <c r="A520" s="48"/>
      <c r="B520" s="43"/>
      <c r="C520" s="49"/>
      <c r="D520" s="76"/>
      <c r="E520" s="50">
        <v>613900</v>
      </c>
      <c r="F520" s="54" t="s">
        <v>84</v>
      </c>
      <c r="G520" s="99">
        <v>0</v>
      </c>
      <c r="H520" s="100">
        <v>0</v>
      </c>
      <c r="I520" s="98">
        <f t="shared" si="1638"/>
        <v>0</v>
      </c>
      <c r="J520" s="99"/>
      <c r="K520" s="100"/>
      <c r="L520" s="98">
        <f t="shared" si="1639"/>
        <v>0</v>
      </c>
      <c r="M520" s="52"/>
      <c r="N520" s="53"/>
      <c r="O520" s="98">
        <f t="shared" si="1640"/>
        <v>0</v>
      </c>
      <c r="P520" s="52"/>
      <c r="Q520" s="53"/>
      <c r="R520" s="98">
        <f t="shared" si="1641"/>
        <v>0</v>
      </c>
      <c r="S520" s="52"/>
      <c r="T520" s="53"/>
      <c r="U520" s="98">
        <f t="shared" si="1642"/>
        <v>0</v>
      </c>
      <c r="V520" s="99">
        <f t="shared" si="1643"/>
        <v>0</v>
      </c>
      <c r="W520" s="100">
        <f t="shared" si="1644"/>
        <v>0</v>
      </c>
      <c r="X520" s="101">
        <f t="shared" si="1645"/>
        <v>0</v>
      </c>
      <c r="Y520" s="116" t="str">
        <f t="shared" si="1646"/>
        <v/>
      </c>
    </row>
    <row r="521" spans="1:25" hidden="1">
      <c r="A521" s="40"/>
      <c r="B521" s="41"/>
      <c r="C521" s="42"/>
      <c r="D521" s="76"/>
      <c r="E521" s="44">
        <v>614000</v>
      </c>
      <c r="F521" s="45" t="s">
        <v>93</v>
      </c>
      <c r="G521" s="94">
        <f t="shared" ref="G521:X521" si="1647">SUM(G522:G528)</f>
        <v>1210000</v>
      </c>
      <c r="H521" s="95">
        <f t="shared" si="1647"/>
        <v>0</v>
      </c>
      <c r="I521" s="96">
        <f t="shared" si="1647"/>
        <v>1210000</v>
      </c>
      <c r="J521" s="94">
        <f t="shared" si="1647"/>
        <v>0</v>
      </c>
      <c r="K521" s="95">
        <f t="shared" si="1647"/>
        <v>0</v>
      </c>
      <c r="L521" s="96">
        <f t="shared" si="1647"/>
        <v>0</v>
      </c>
      <c r="M521" s="94">
        <f t="shared" si="1647"/>
        <v>0</v>
      </c>
      <c r="N521" s="95">
        <f t="shared" si="1647"/>
        <v>0</v>
      </c>
      <c r="O521" s="96">
        <f t="shared" si="1647"/>
        <v>0</v>
      </c>
      <c r="P521" s="94">
        <f t="shared" si="1647"/>
        <v>0</v>
      </c>
      <c r="Q521" s="95">
        <f t="shared" si="1647"/>
        <v>0</v>
      </c>
      <c r="R521" s="96">
        <f t="shared" si="1647"/>
        <v>0</v>
      </c>
      <c r="S521" s="94">
        <f t="shared" si="1647"/>
        <v>0</v>
      </c>
      <c r="T521" s="95">
        <f t="shared" si="1647"/>
        <v>0</v>
      </c>
      <c r="U521" s="96">
        <f t="shared" si="1647"/>
        <v>0</v>
      </c>
      <c r="V521" s="94">
        <f t="shared" si="1647"/>
        <v>0</v>
      </c>
      <c r="W521" s="95">
        <f t="shared" si="1647"/>
        <v>0</v>
      </c>
      <c r="X521" s="97">
        <f t="shared" si="1647"/>
        <v>0</v>
      </c>
      <c r="Y521" s="116" t="str">
        <f t="shared" si="1646"/>
        <v/>
      </c>
    </row>
    <row r="522" spans="1:25" hidden="1">
      <c r="A522" s="48"/>
      <c r="B522" s="43"/>
      <c r="C522" s="49"/>
      <c r="D522" s="76"/>
      <c r="E522" s="50">
        <v>614100</v>
      </c>
      <c r="F522" s="54" t="s">
        <v>164</v>
      </c>
      <c r="G522" s="99">
        <v>160000</v>
      </c>
      <c r="H522" s="100">
        <v>0</v>
      </c>
      <c r="I522" s="98">
        <f t="shared" ref="I522:I528" si="1648">SUM(G522:H522)</f>
        <v>160000</v>
      </c>
      <c r="J522" s="183"/>
      <c r="K522" s="100"/>
      <c r="L522" s="98">
        <f t="shared" ref="L522:L528" si="1649">SUM(J522:K522)</f>
        <v>0</v>
      </c>
      <c r="M522" s="52"/>
      <c r="N522" s="53"/>
      <c r="O522" s="98">
        <f t="shared" ref="O522:O528" si="1650">SUM(M522:N522)</f>
        <v>0</v>
      </c>
      <c r="P522" s="52"/>
      <c r="Q522" s="53"/>
      <c r="R522" s="98">
        <f t="shared" ref="R522:R528" si="1651">SUM(P522:Q522)</f>
        <v>0</v>
      </c>
      <c r="S522" s="52"/>
      <c r="T522" s="53"/>
      <c r="U522" s="98">
        <f t="shared" ref="U522:U528" si="1652">SUM(S522:T522)</f>
        <v>0</v>
      </c>
      <c r="V522" s="99">
        <f t="shared" ref="V522:V528" si="1653">S522+P522+M522+J522</f>
        <v>0</v>
      </c>
      <c r="W522" s="100">
        <f t="shared" ref="W522:W528" si="1654">T522+Q522+N522+K522</f>
        <v>0</v>
      </c>
      <c r="X522" s="101">
        <f t="shared" ref="X522:X528" si="1655">SUM(V522:W522)</f>
        <v>0</v>
      </c>
      <c r="Y522" s="116" t="str">
        <f t="shared" si="1646"/>
        <v/>
      </c>
    </row>
    <row r="523" spans="1:25" hidden="1">
      <c r="A523" s="48"/>
      <c r="B523" s="43"/>
      <c r="C523" s="49"/>
      <c r="D523" s="76"/>
      <c r="E523" s="50">
        <v>614100</v>
      </c>
      <c r="F523" s="54" t="s">
        <v>165</v>
      </c>
      <c r="G523" s="99">
        <v>350000</v>
      </c>
      <c r="H523" s="100">
        <v>0</v>
      </c>
      <c r="I523" s="98">
        <f t="shared" ref="I523:I525" si="1656">SUM(G523:H523)</f>
        <v>350000</v>
      </c>
      <c r="J523" s="183"/>
      <c r="K523" s="100"/>
      <c r="L523" s="98">
        <f t="shared" ref="L523:L525" si="1657">SUM(J523:K523)</f>
        <v>0</v>
      </c>
      <c r="M523" s="52"/>
      <c r="N523" s="53"/>
      <c r="O523" s="98">
        <f t="shared" ref="O523:O525" si="1658">SUM(M523:N523)</f>
        <v>0</v>
      </c>
      <c r="P523" s="52"/>
      <c r="Q523" s="53"/>
      <c r="R523" s="98">
        <f t="shared" ref="R523:R525" si="1659">SUM(P523:Q523)</f>
        <v>0</v>
      </c>
      <c r="S523" s="52"/>
      <c r="T523" s="53"/>
      <c r="U523" s="98">
        <f t="shared" ref="U523:U525" si="1660">SUM(S523:T523)</f>
        <v>0</v>
      </c>
      <c r="V523" s="99">
        <f t="shared" si="1653"/>
        <v>0</v>
      </c>
      <c r="W523" s="100">
        <f t="shared" si="1654"/>
        <v>0</v>
      </c>
      <c r="X523" s="101">
        <f t="shared" ref="X523:X525" si="1661">SUM(V523:W523)</f>
        <v>0</v>
      </c>
      <c r="Y523" s="116" t="str">
        <f t="shared" si="1646"/>
        <v/>
      </c>
    </row>
    <row r="524" spans="1:25" hidden="1">
      <c r="A524" s="48"/>
      <c r="B524" s="43"/>
      <c r="C524" s="49"/>
      <c r="D524" s="76"/>
      <c r="E524" s="50">
        <v>614100</v>
      </c>
      <c r="F524" s="54" t="s">
        <v>166</v>
      </c>
      <c r="G524" s="99">
        <v>295000</v>
      </c>
      <c r="H524" s="100">
        <v>0</v>
      </c>
      <c r="I524" s="98">
        <f t="shared" si="1656"/>
        <v>295000</v>
      </c>
      <c r="J524" s="183"/>
      <c r="K524" s="100"/>
      <c r="L524" s="98">
        <f t="shared" si="1657"/>
        <v>0</v>
      </c>
      <c r="M524" s="52"/>
      <c r="N524" s="53"/>
      <c r="O524" s="98">
        <f t="shared" si="1658"/>
        <v>0</v>
      </c>
      <c r="P524" s="52"/>
      <c r="Q524" s="53"/>
      <c r="R524" s="98">
        <f t="shared" si="1659"/>
        <v>0</v>
      </c>
      <c r="S524" s="52"/>
      <c r="T524" s="53"/>
      <c r="U524" s="98">
        <f t="shared" si="1660"/>
        <v>0</v>
      </c>
      <c r="V524" s="99">
        <f t="shared" si="1653"/>
        <v>0</v>
      </c>
      <c r="W524" s="100">
        <f t="shared" si="1654"/>
        <v>0</v>
      </c>
      <c r="X524" s="101">
        <f t="shared" si="1661"/>
        <v>0</v>
      </c>
      <c r="Y524" s="116" t="str">
        <f t="shared" si="1646"/>
        <v/>
      </c>
    </row>
    <row r="525" spans="1:25" hidden="1">
      <c r="A525" s="48"/>
      <c r="B525" s="43"/>
      <c r="C525" s="49"/>
      <c r="D525" s="76"/>
      <c r="E525" s="50">
        <v>614200</v>
      </c>
      <c r="F525" s="54" t="s">
        <v>167</v>
      </c>
      <c r="G525" s="99">
        <v>150000</v>
      </c>
      <c r="H525" s="100">
        <v>0</v>
      </c>
      <c r="I525" s="98">
        <f t="shared" si="1656"/>
        <v>150000</v>
      </c>
      <c r="J525" s="99"/>
      <c r="K525" s="100"/>
      <c r="L525" s="98">
        <f t="shared" si="1657"/>
        <v>0</v>
      </c>
      <c r="M525" s="52"/>
      <c r="N525" s="53"/>
      <c r="O525" s="98">
        <f t="shared" si="1658"/>
        <v>0</v>
      </c>
      <c r="P525" s="52"/>
      <c r="Q525" s="53"/>
      <c r="R525" s="98">
        <f t="shared" si="1659"/>
        <v>0</v>
      </c>
      <c r="S525" s="52"/>
      <c r="T525" s="53"/>
      <c r="U525" s="98">
        <f t="shared" si="1660"/>
        <v>0</v>
      </c>
      <c r="V525" s="99">
        <f t="shared" si="1653"/>
        <v>0</v>
      </c>
      <c r="W525" s="100">
        <f t="shared" si="1654"/>
        <v>0</v>
      </c>
      <c r="X525" s="101">
        <f t="shared" si="1661"/>
        <v>0</v>
      </c>
      <c r="Y525" s="116" t="str">
        <f t="shared" si="1646"/>
        <v/>
      </c>
    </row>
    <row r="526" spans="1:25" hidden="1">
      <c r="A526" s="48"/>
      <c r="B526" s="43"/>
      <c r="C526" s="49"/>
      <c r="D526" s="76"/>
      <c r="E526" s="50">
        <v>614200</v>
      </c>
      <c r="F526" s="54" t="s">
        <v>168</v>
      </c>
      <c r="G526" s="99">
        <v>15000</v>
      </c>
      <c r="H526" s="100">
        <v>0</v>
      </c>
      <c r="I526" s="98">
        <f t="shared" si="1648"/>
        <v>15000</v>
      </c>
      <c r="J526" s="99"/>
      <c r="K526" s="100"/>
      <c r="L526" s="98">
        <f t="shared" si="1649"/>
        <v>0</v>
      </c>
      <c r="M526" s="52"/>
      <c r="N526" s="53"/>
      <c r="O526" s="98">
        <f t="shared" si="1650"/>
        <v>0</v>
      </c>
      <c r="P526" s="52"/>
      <c r="Q526" s="53"/>
      <c r="R526" s="98">
        <f t="shared" si="1651"/>
        <v>0</v>
      </c>
      <c r="S526" s="52"/>
      <c r="T526" s="53"/>
      <c r="U526" s="98">
        <f t="shared" si="1652"/>
        <v>0</v>
      </c>
      <c r="V526" s="99">
        <f t="shared" si="1653"/>
        <v>0</v>
      </c>
      <c r="W526" s="100">
        <f t="shared" si="1654"/>
        <v>0</v>
      </c>
      <c r="X526" s="101">
        <f t="shared" si="1655"/>
        <v>0</v>
      </c>
      <c r="Y526" s="116" t="str">
        <f t="shared" si="1646"/>
        <v/>
      </c>
    </row>
    <row r="527" spans="1:25" hidden="1">
      <c r="A527" s="48"/>
      <c r="B527" s="43"/>
      <c r="C527" s="49"/>
      <c r="D527" s="76"/>
      <c r="E527" s="50">
        <v>614300</v>
      </c>
      <c r="F527" s="54" t="s">
        <v>169</v>
      </c>
      <c r="G527" s="99">
        <v>40000</v>
      </c>
      <c r="H527" s="100">
        <v>0</v>
      </c>
      <c r="I527" s="98">
        <f t="shared" ref="I527" si="1662">SUM(G527:H527)</f>
        <v>40000</v>
      </c>
      <c r="J527" s="99"/>
      <c r="K527" s="100"/>
      <c r="L527" s="98">
        <f t="shared" ref="L527" si="1663">SUM(J527:K527)</f>
        <v>0</v>
      </c>
      <c r="M527" s="52"/>
      <c r="N527" s="53"/>
      <c r="O527" s="98">
        <f t="shared" ref="O527" si="1664">SUM(M527:N527)</f>
        <v>0</v>
      </c>
      <c r="P527" s="52"/>
      <c r="Q527" s="53"/>
      <c r="R527" s="98">
        <f t="shared" ref="R527" si="1665">SUM(P527:Q527)</f>
        <v>0</v>
      </c>
      <c r="S527" s="52"/>
      <c r="T527" s="53"/>
      <c r="U527" s="98">
        <f t="shared" ref="U527" si="1666">SUM(S527:T527)</f>
        <v>0</v>
      </c>
      <c r="V527" s="99">
        <f t="shared" si="1653"/>
        <v>0</v>
      </c>
      <c r="W527" s="100">
        <f t="shared" si="1654"/>
        <v>0</v>
      </c>
      <c r="X527" s="101">
        <f t="shared" ref="X527" si="1667">SUM(V527:W527)</f>
        <v>0</v>
      </c>
      <c r="Y527" s="116" t="str">
        <f t="shared" si="1646"/>
        <v/>
      </c>
    </row>
    <row r="528" spans="1:25" hidden="1">
      <c r="A528" s="48"/>
      <c r="B528" s="43"/>
      <c r="C528" s="49"/>
      <c r="D528" s="76"/>
      <c r="E528" s="50">
        <v>614300</v>
      </c>
      <c r="F528" s="54" t="s">
        <v>170</v>
      </c>
      <c r="G528" s="99">
        <v>200000</v>
      </c>
      <c r="H528" s="100">
        <v>0</v>
      </c>
      <c r="I528" s="98">
        <f t="shared" si="1648"/>
        <v>200000</v>
      </c>
      <c r="J528" s="99"/>
      <c r="K528" s="100"/>
      <c r="L528" s="98">
        <f t="shared" si="1649"/>
        <v>0</v>
      </c>
      <c r="M528" s="52"/>
      <c r="N528" s="53"/>
      <c r="O528" s="98">
        <f t="shared" si="1650"/>
        <v>0</v>
      </c>
      <c r="P528" s="52"/>
      <c r="Q528" s="53"/>
      <c r="R528" s="98">
        <f t="shared" si="1651"/>
        <v>0</v>
      </c>
      <c r="S528" s="52"/>
      <c r="T528" s="53"/>
      <c r="U528" s="98">
        <f t="shared" si="1652"/>
        <v>0</v>
      </c>
      <c r="V528" s="99">
        <f t="shared" si="1653"/>
        <v>0</v>
      </c>
      <c r="W528" s="100">
        <f t="shared" si="1654"/>
        <v>0</v>
      </c>
      <c r="X528" s="101">
        <f t="shared" si="1655"/>
        <v>0</v>
      </c>
      <c r="Y528" s="116" t="str">
        <f t="shared" si="1646"/>
        <v/>
      </c>
    </row>
    <row r="529" spans="1:25" hidden="1">
      <c r="A529" s="40"/>
      <c r="B529" s="41"/>
      <c r="C529" s="42"/>
      <c r="D529" s="76"/>
      <c r="E529" s="44">
        <v>616000</v>
      </c>
      <c r="F529" s="45" t="s">
        <v>133</v>
      </c>
      <c r="G529" s="94">
        <f>G530</f>
        <v>6500</v>
      </c>
      <c r="H529" s="95">
        <f t="shared" ref="H529:X529" si="1668">H530</f>
        <v>0</v>
      </c>
      <c r="I529" s="96">
        <f t="shared" si="1668"/>
        <v>6500</v>
      </c>
      <c r="J529" s="94">
        <f t="shared" si="1668"/>
        <v>0</v>
      </c>
      <c r="K529" s="95">
        <f t="shared" si="1668"/>
        <v>0</v>
      </c>
      <c r="L529" s="96">
        <f t="shared" si="1668"/>
        <v>0</v>
      </c>
      <c r="M529" s="94">
        <f t="shared" si="1668"/>
        <v>0</v>
      </c>
      <c r="N529" s="95">
        <f t="shared" si="1668"/>
        <v>0</v>
      </c>
      <c r="O529" s="96">
        <f t="shared" si="1668"/>
        <v>0</v>
      </c>
      <c r="P529" s="94">
        <f t="shared" si="1668"/>
        <v>0</v>
      </c>
      <c r="Q529" s="95">
        <f t="shared" si="1668"/>
        <v>0</v>
      </c>
      <c r="R529" s="96">
        <f t="shared" si="1668"/>
        <v>0</v>
      </c>
      <c r="S529" s="94">
        <f t="shared" si="1668"/>
        <v>0</v>
      </c>
      <c r="T529" s="95">
        <f t="shared" si="1668"/>
        <v>0</v>
      </c>
      <c r="U529" s="96">
        <f t="shared" si="1668"/>
        <v>0</v>
      </c>
      <c r="V529" s="94">
        <f t="shared" si="1668"/>
        <v>0</v>
      </c>
      <c r="W529" s="95">
        <f t="shared" si="1668"/>
        <v>0</v>
      </c>
      <c r="X529" s="97">
        <f t="shared" si="1668"/>
        <v>0</v>
      </c>
      <c r="Y529" s="116" t="str">
        <f t="shared" si="1646"/>
        <v/>
      </c>
    </row>
    <row r="530" spans="1:25" hidden="1">
      <c r="A530" s="48"/>
      <c r="B530" s="43"/>
      <c r="C530" s="49"/>
      <c r="D530" s="76"/>
      <c r="E530" s="50">
        <v>616300</v>
      </c>
      <c r="F530" s="54" t="s">
        <v>171</v>
      </c>
      <c r="G530" s="99">
        <v>6500</v>
      </c>
      <c r="H530" s="100">
        <v>0</v>
      </c>
      <c r="I530" s="98">
        <f>SUM(G530:H530)</f>
        <v>6500</v>
      </c>
      <c r="J530" s="99"/>
      <c r="K530" s="100"/>
      <c r="L530" s="98">
        <f>SUM(J530:K530)</f>
        <v>0</v>
      </c>
      <c r="M530" s="52"/>
      <c r="N530" s="53"/>
      <c r="O530" s="98">
        <f>SUM(M530:N530)</f>
        <v>0</v>
      </c>
      <c r="P530" s="52"/>
      <c r="Q530" s="53"/>
      <c r="R530" s="98">
        <f>SUM(P530:Q530)</f>
        <v>0</v>
      </c>
      <c r="S530" s="52"/>
      <c r="T530" s="53"/>
      <c r="U530" s="98">
        <f>SUM(S530:T530)</f>
        <v>0</v>
      </c>
      <c r="V530" s="99">
        <f>S530+P530+M530+J530</f>
        <v>0</v>
      </c>
      <c r="W530" s="100">
        <f>T530+Q530+N530+K530</f>
        <v>0</v>
      </c>
      <c r="X530" s="101">
        <f>SUM(V530:W530)</f>
        <v>0</v>
      </c>
      <c r="Y530" s="116" t="str">
        <f t="shared" si="1646"/>
        <v/>
      </c>
    </row>
    <row r="531" spans="1:25" hidden="1">
      <c r="A531" s="40"/>
      <c r="B531" s="41"/>
      <c r="C531" s="42"/>
      <c r="D531" s="76"/>
      <c r="E531" s="44">
        <v>821000</v>
      </c>
      <c r="F531" s="45" t="s">
        <v>85</v>
      </c>
      <c r="G531" s="94">
        <f>SUM(G532:G533)</f>
        <v>1000</v>
      </c>
      <c r="H531" s="95">
        <f>SUM(H532:H533)</f>
        <v>0</v>
      </c>
      <c r="I531" s="96">
        <f t="shared" ref="I531" si="1669">SUM(I532:I533)</f>
        <v>1000</v>
      </c>
      <c r="J531" s="94">
        <f t="shared" ref="J531" si="1670">SUM(J532:J533)</f>
        <v>0</v>
      </c>
      <c r="K531" s="95">
        <f t="shared" ref="K531" si="1671">SUM(K532:K533)</f>
        <v>0</v>
      </c>
      <c r="L531" s="96">
        <f t="shared" ref="L531" si="1672">SUM(L532:L533)</f>
        <v>0</v>
      </c>
      <c r="M531" s="94">
        <f t="shared" ref="M531" si="1673">SUM(M532:M533)</f>
        <v>249</v>
      </c>
      <c r="N531" s="95">
        <f t="shared" ref="N531" si="1674">SUM(N532:N533)</f>
        <v>0</v>
      </c>
      <c r="O531" s="96">
        <f t="shared" ref="O531" si="1675">SUM(O532:O533)</f>
        <v>249</v>
      </c>
      <c r="P531" s="94">
        <f t="shared" ref="P531" si="1676">SUM(P532:P533)</f>
        <v>0</v>
      </c>
      <c r="Q531" s="95">
        <f t="shared" ref="Q531" si="1677">SUM(Q532:Q533)</f>
        <v>0</v>
      </c>
      <c r="R531" s="96">
        <f t="shared" ref="R531" si="1678">SUM(R532:R533)</f>
        <v>0</v>
      </c>
      <c r="S531" s="94">
        <f t="shared" ref="S531" si="1679">SUM(S532:S533)</f>
        <v>0</v>
      </c>
      <c r="T531" s="95">
        <f t="shared" ref="T531" si="1680">SUM(T532:T533)</f>
        <v>0</v>
      </c>
      <c r="U531" s="96">
        <f t="shared" ref="U531" si="1681">SUM(U532:U533)</f>
        <v>0</v>
      </c>
      <c r="V531" s="94">
        <f t="shared" ref="V531" si="1682">SUM(V532:V533)</f>
        <v>249</v>
      </c>
      <c r="W531" s="95">
        <f t="shared" ref="W531" si="1683">SUM(W532:W533)</f>
        <v>0</v>
      </c>
      <c r="X531" s="97">
        <f t="shared" ref="X531" si="1684">SUM(X532:X533)</f>
        <v>249</v>
      </c>
      <c r="Y531" s="116" t="str">
        <f t="shared" si="1646"/>
        <v/>
      </c>
    </row>
    <row r="532" spans="1:25" hidden="1">
      <c r="A532" s="48"/>
      <c r="B532" s="43"/>
      <c r="C532" s="49"/>
      <c r="D532" s="76"/>
      <c r="E532" s="50">
        <v>821200</v>
      </c>
      <c r="F532" s="51" t="s">
        <v>86</v>
      </c>
      <c r="G532" s="99">
        <v>0</v>
      </c>
      <c r="H532" s="100">
        <v>0</v>
      </c>
      <c r="I532" s="98">
        <f>SUM(G532:H532)</f>
        <v>0</v>
      </c>
      <c r="J532" s="99"/>
      <c r="K532" s="100"/>
      <c r="L532" s="98">
        <f>SUM(J532:K532)</f>
        <v>0</v>
      </c>
      <c r="M532" s="52"/>
      <c r="N532" s="53"/>
      <c r="O532" s="98">
        <f>SUM(M532:N532)</f>
        <v>0</v>
      </c>
      <c r="P532" s="52"/>
      <c r="Q532" s="53"/>
      <c r="R532" s="98">
        <f>SUM(P532:Q532)</f>
        <v>0</v>
      </c>
      <c r="S532" s="52"/>
      <c r="T532" s="53"/>
      <c r="U532" s="98">
        <f>SUM(S532:T532)</f>
        <v>0</v>
      </c>
      <c r="V532" s="99">
        <f t="shared" ref="V532:V533" si="1685">S532+P532+M532+J532</f>
        <v>0</v>
      </c>
      <c r="W532" s="100">
        <f t="shared" ref="W532:W533" si="1686">T532+Q532+N532+K532</f>
        <v>0</v>
      </c>
      <c r="X532" s="101">
        <f>SUM(V532:W532)</f>
        <v>0</v>
      </c>
      <c r="Y532" s="116" t="str">
        <f t="shared" si="1646"/>
        <v/>
      </c>
    </row>
    <row r="533" spans="1:25" hidden="1">
      <c r="A533" s="48"/>
      <c r="B533" s="43"/>
      <c r="C533" s="49"/>
      <c r="D533" s="76"/>
      <c r="E533" s="50">
        <v>821300</v>
      </c>
      <c r="F533" s="51" t="s">
        <v>87</v>
      </c>
      <c r="G533" s="99">
        <v>1000</v>
      </c>
      <c r="H533" s="100">
        <v>0</v>
      </c>
      <c r="I533" s="98">
        <f>SUM(G533:H533)</f>
        <v>1000</v>
      </c>
      <c r="J533" s="99"/>
      <c r="K533" s="100"/>
      <c r="L533" s="98">
        <f>SUM(J533:K533)</f>
        <v>0</v>
      </c>
      <c r="M533" s="52">
        <v>249</v>
      </c>
      <c r="N533" s="53"/>
      <c r="O533" s="98">
        <f>SUM(M533:N533)</f>
        <v>249</v>
      </c>
      <c r="P533" s="52"/>
      <c r="Q533" s="53"/>
      <c r="R533" s="98">
        <f>SUM(P533:Q533)</f>
        <v>0</v>
      </c>
      <c r="S533" s="52"/>
      <c r="T533" s="53"/>
      <c r="U533" s="98">
        <f>SUM(S533:T533)</f>
        <v>0</v>
      </c>
      <c r="V533" s="99">
        <f t="shared" si="1685"/>
        <v>249</v>
      </c>
      <c r="W533" s="100">
        <f t="shared" si="1686"/>
        <v>0</v>
      </c>
      <c r="X533" s="101">
        <f>SUM(V533:W533)</f>
        <v>249</v>
      </c>
      <c r="Y533" s="116" t="str">
        <f t="shared" si="1646"/>
        <v/>
      </c>
    </row>
    <row r="534" spans="1:25" hidden="1">
      <c r="A534" s="82"/>
      <c r="B534" s="83"/>
      <c r="C534" s="84"/>
      <c r="D534" s="76"/>
      <c r="E534" s="85">
        <v>823000</v>
      </c>
      <c r="F534" s="86" t="s">
        <v>137</v>
      </c>
      <c r="G534" s="129">
        <f>G535</f>
        <v>75000</v>
      </c>
      <c r="H534" s="130">
        <f t="shared" ref="H534" si="1687">H535</f>
        <v>0</v>
      </c>
      <c r="I534" s="128">
        <f t="shared" ref="I534" si="1688">I535</f>
        <v>75000</v>
      </c>
      <c r="J534" s="129">
        <f t="shared" ref="J534" si="1689">J535</f>
        <v>0</v>
      </c>
      <c r="K534" s="130">
        <f t="shared" ref="K534" si="1690">K535</f>
        <v>0</v>
      </c>
      <c r="L534" s="128">
        <f t="shared" ref="L534" si="1691">L535</f>
        <v>0</v>
      </c>
      <c r="M534" s="129">
        <f t="shared" ref="M534" si="1692">M535</f>
        <v>0</v>
      </c>
      <c r="N534" s="130">
        <f t="shared" ref="N534" si="1693">N535</f>
        <v>0</v>
      </c>
      <c r="O534" s="128">
        <f t="shared" ref="O534" si="1694">O535</f>
        <v>0</v>
      </c>
      <c r="P534" s="129">
        <f t="shared" ref="P534" si="1695">P535</f>
        <v>0</v>
      </c>
      <c r="Q534" s="130">
        <f t="shared" ref="Q534" si="1696">Q535</f>
        <v>0</v>
      </c>
      <c r="R534" s="128">
        <f t="shared" ref="R534" si="1697">R535</f>
        <v>0</v>
      </c>
      <c r="S534" s="129">
        <f t="shared" ref="S534" si="1698">S535</f>
        <v>0</v>
      </c>
      <c r="T534" s="130">
        <f t="shared" ref="T534" si="1699">T535</f>
        <v>0</v>
      </c>
      <c r="U534" s="128">
        <f t="shared" ref="U534" si="1700">U535</f>
        <v>0</v>
      </c>
      <c r="V534" s="129">
        <f t="shared" ref="V534" si="1701">V535</f>
        <v>0</v>
      </c>
      <c r="W534" s="130">
        <f t="shared" ref="W534" si="1702">W535</f>
        <v>0</v>
      </c>
      <c r="X534" s="131">
        <f t="shared" ref="X534" si="1703">X535</f>
        <v>0</v>
      </c>
      <c r="Y534" s="116" t="str">
        <f t="shared" si="1646"/>
        <v/>
      </c>
    </row>
    <row r="535" spans="1:25" ht="12.75" hidden="1" thickBot="1">
      <c r="A535" s="55"/>
      <c r="B535" s="56"/>
      <c r="C535" s="57"/>
      <c r="D535" s="81"/>
      <c r="E535" s="58">
        <v>823300</v>
      </c>
      <c r="F535" s="59" t="s">
        <v>172</v>
      </c>
      <c r="G535" s="103">
        <v>75000</v>
      </c>
      <c r="H535" s="104">
        <v>0</v>
      </c>
      <c r="I535" s="102">
        <f>SUM(G535:H535)</f>
        <v>75000</v>
      </c>
      <c r="J535" s="103"/>
      <c r="K535" s="104"/>
      <c r="L535" s="102">
        <f>SUM(J535:K535)</f>
        <v>0</v>
      </c>
      <c r="M535" s="60"/>
      <c r="N535" s="61"/>
      <c r="O535" s="102">
        <f>SUM(M535:N535)</f>
        <v>0</v>
      </c>
      <c r="P535" s="60"/>
      <c r="Q535" s="61"/>
      <c r="R535" s="102">
        <f>SUM(P535:Q535)</f>
        <v>0</v>
      </c>
      <c r="S535" s="60"/>
      <c r="T535" s="61"/>
      <c r="U535" s="102">
        <f>SUM(S535:T535)</f>
        <v>0</v>
      </c>
      <c r="V535" s="103">
        <f>S535+P535+M535+J535</f>
        <v>0</v>
      </c>
      <c r="W535" s="104">
        <f>T535+Q535+N535+K535</f>
        <v>0</v>
      </c>
      <c r="X535" s="105">
        <f>SUM(V535:W535)</f>
        <v>0</v>
      </c>
      <c r="Y535" s="116" t="str">
        <f t="shared" si="1646"/>
        <v/>
      </c>
    </row>
    <row r="536" spans="1:25" ht="12.75" hidden="1" thickBot="1">
      <c r="A536" s="62"/>
      <c r="B536" s="63"/>
      <c r="C536" s="64"/>
      <c r="D536" s="87"/>
      <c r="E536" s="63"/>
      <c r="F536" s="66" t="s">
        <v>162</v>
      </c>
      <c r="G536" s="106">
        <f t="shared" ref="G536:X536" si="1704">G503+G507+G509+G521+G529+G531+G534</f>
        <v>1630040</v>
      </c>
      <c r="H536" s="107">
        <f t="shared" si="1704"/>
        <v>55000</v>
      </c>
      <c r="I536" s="108">
        <f t="shared" si="1704"/>
        <v>1685040</v>
      </c>
      <c r="J536" s="106">
        <f t="shared" si="1704"/>
        <v>0</v>
      </c>
      <c r="K536" s="107">
        <f t="shared" si="1704"/>
        <v>0</v>
      </c>
      <c r="L536" s="108">
        <f t="shared" si="1704"/>
        <v>0</v>
      </c>
      <c r="M536" s="106">
        <f t="shared" si="1704"/>
        <v>249</v>
      </c>
      <c r="N536" s="107">
        <f t="shared" si="1704"/>
        <v>0</v>
      </c>
      <c r="O536" s="108">
        <f t="shared" si="1704"/>
        <v>249</v>
      </c>
      <c r="P536" s="106">
        <f t="shared" si="1704"/>
        <v>0</v>
      </c>
      <c r="Q536" s="107">
        <f t="shared" si="1704"/>
        <v>0</v>
      </c>
      <c r="R536" s="108">
        <f t="shared" si="1704"/>
        <v>0</v>
      </c>
      <c r="S536" s="106">
        <f t="shared" si="1704"/>
        <v>0</v>
      </c>
      <c r="T536" s="107">
        <f t="shared" si="1704"/>
        <v>0</v>
      </c>
      <c r="U536" s="108">
        <f t="shared" si="1704"/>
        <v>0</v>
      </c>
      <c r="V536" s="106">
        <f t="shared" si="1704"/>
        <v>249</v>
      </c>
      <c r="W536" s="107">
        <f t="shared" si="1704"/>
        <v>0</v>
      </c>
      <c r="X536" s="109">
        <f t="shared" si="1704"/>
        <v>249</v>
      </c>
      <c r="Y536" s="116" t="str">
        <f t="shared" si="1646"/>
        <v/>
      </c>
    </row>
    <row r="537" spans="1:25" hidden="1">
      <c r="D537" s="67"/>
      <c r="G537" s="179"/>
      <c r="H537" s="179"/>
      <c r="I537" s="179"/>
      <c r="J537" s="179"/>
      <c r="K537" s="179"/>
      <c r="L537" s="179"/>
      <c r="Y537" s="116" t="str">
        <f t="shared" si="1646"/>
        <v/>
      </c>
    </row>
    <row r="538" spans="1:25" hidden="1">
      <c r="A538" s="68" t="s">
        <v>160</v>
      </c>
      <c r="B538" s="69" t="s">
        <v>119</v>
      </c>
      <c r="C538" s="70" t="s">
        <v>88</v>
      </c>
      <c r="D538" s="76"/>
      <c r="E538" s="43"/>
      <c r="F538" s="45" t="s">
        <v>35</v>
      </c>
      <c r="G538" s="180"/>
      <c r="H538" s="181"/>
      <c r="I538" s="182"/>
      <c r="J538" s="180"/>
      <c r="K538" s="181"/>
      <c r="L538" s="182"/>
      <c r="M538" s="48"/>
      <c r="N538" s="43"/>
      <c r="O538" s="49"/>
      <c r="P538" s="48"/>
      <c r="Q538" s="43"/>
      <c r="R538" s="49"/>
      <c r="S538" s="48"/>
      <c r="T538" s="43"/>
      <c r="U538" s="49"/>
      <c r="V538" s="48"/>
      <c r="W538" s="43"/>
      <c r="X538" s="74"/>
      <c r="Y538" s="116" t="str">
        <f t="shared" si="1646"/>
        <v/>
      </c>
    </row>
    <row r="539" spans="1:25" hidden="1">
      <c r="A539" s="40"/>
      <c r="B539" s="41"/>
      <c r="C539" s="42"/>
      <c r="D539" s="76"/>
      <c r="E539" s="44">
        <v>611000</v>
      </c>
      <c r="F539" s="45" t="s">
        <v>69</v>
      </c>
      <c r="G539" s="94">
        <f>SUM(G540:G542)</f>
        <v>1104340</v>
      </c>
      <c r="H539" s="95">
        <f t="shared" ref="H539" si="1705">SUM(H540:H542)</f>
        <v>0</v>
      </c>
      <c r="I539" s="96">
        <f t="shared" ref="I539" si="1706">SUM(I540:I542)</f>
        <v>1104340</v>
      </c>
      <c r="J539" s="94">
        <f t="shared" ref="J539" si="1707">SUM(J540:J542)</f>
        <v>0</v>
      </c>
      <c r="K539" s="95">
        <f t="shared" ref="K539" si="1708">SUM(K540:K542)</f>
        <v>0</v>
      </c>
      <c r="L539" s="96">
        <f t="shared" ref="L539" si="1709">SUM(L540:L542)</f>
        <v>0</v>
      </c>
      <c r="M539" s="94">
        <f t="shared" ref="M539" si="1710">SUM(M540:M542)</f>
        <v>0</v>
      </c>
      <c r="N539" s="95">
        <f t="shared" ref="N539" si="1711">SUM(N540:N542)</f>
        <v>0</v>
      </c>
      <c r="O539" s="96">
        <f t="shared" ref="O539" si="1712">SUM(O540:O542)</f>
        <v>0</v>
      </c>
      <c r="P539" s="94">
        <f t="shared" ref="P539" si="1713">SUM(P540:P542)</f>
        <v>0</v>
      </c>
      <c r="Q539" s="95">
        <f t="shared" ref="Q539" si="1714">SUM(Q540:Q542)</f>
        <v>0</v>
      </c>
      <c r="R539" s="96">
        <f t="shared" ref="R539" si="1715">SUM(R540:R542)</f>
        <v>0</v>
      </c>
      <c r="S539" s="94">
        <f t="shared" ref="S539" si="1716">SUM(S540:S542)</f>
        <v>0</v>
      </c>
      <c r="T539" s="95">
        <f t="shared" ref="T539" si="1717">SUM(T540:T542)</f>
        <v>0</v>
      </c>
      <c r="U539" s="96">
        <f t="shared" ref="U539" si="1718">SUM(U540:U542)</f>
        <v>0</v>
      </c>
      <c r="V539" s="94">
        <f t="shared" ref="V539" si="1719">SUM(V540:V542)</f>
        <v>0</v>
      </c>
      <c r="W539" s="95">
        <f t="shared" ref="W539" si="1720">SUM(W540:W542)</f>
        <v>0</v>
      </c>
      <c r="X539" s="97">
        <f t="shared" ref="X539" si="1721">SUM(X540:X542)</f>
        <v>0</v>
      </c>
      <c r="Y539" s="116" t="str">
        <f t="shared" si="1646"/>
        <v/>
      </c>
    </row>
    <row r="540" spans="1:25" hidden="1">
      <c r="A540" s="48"/>
      <c r="B540" s="43"/>
      <c r="C540" s="49"/>
      <c r="D540" s="76"/>
      <c r="E540" s="50">
        <v>611100</v>
      </c>
      <c r="F540" s="51" t="s">
        <v>70</v>
      </c>
      <c r="G540" s="99">
        <v>892240</v>
      </c>
      <c r="H540" s="100">
        <v>0</v>
      </c>
      <c r="I540" s="98">
        <f>SUM(G540:H540)</f>
        <v>892240</v>
      </c>
      <c r="J540" s="99"/>
      <c r="K540" s="100"/>
      <c r="L540" s="98">
        <f>SUM(J540:K540)</f>
        <v>0</v>
      </c>
      <c r="M540" s="52"/>
      <c r="N540" s="53"/>
      <c r="O540" s="98">
        <f>SUM(M540:N540)</f>
        <v>0</v>
      </c>
      <c r="P540" s="52"/>
      <c r="Q540" s="53"/>
      <c r="R540" s="98">
        <f>SUM(P540:Q540)</f>
        <v>0</v>
      </c>
      <c r="S540" s="52"/>
      <c r="T540" s="53"/>
      <c r="U540" s="98">
        <f>SUM(S540:T540)</f>
        <v>0</v>
      </c>
      <c r="V540" s="99">
        <f t="shared" ref="V540:V542" si="1722">S540+P540+M540+J540</f>
        <v>0</v>
      </c>
      <c r="W540" s="100">
        <f t="shared" ref="W540:W542" si="1723">T540+Q540+N540+K540</f>
        <v>0</v>
      </c>
      <c r="X540" s="101">
        <f>SUM(V540:W540)</f>
        <v>0</v>
      </c>
      <c r="Y540" s="116" t="str">
        <f t="shared" si="1646"/>
        <v/>
      </c>
    </row>
    <row r="541" spans="1:25" hidden="1">
      <c r="A541" s="48"/>
      <c r="B541" s="43"/>
      <c r="C541" s="49"/>
      <c r="D541" s="76"/>
      <c r="E541" s="50">
        <v>611200</v>
      </c>
      <c r="F541" s="51" t="s">
        <v>71</v>
      </c>
      <c r="G541" s="99">
        <v>212100</v>
      </c>
      <c r="H541" s="100">
        <v>0</v>
      </c>
      <c r="I541" s="98">
        <f t="shared" ref="I541:I542" si="1724">SUM(G541:H541)</f>
        <v>212100</v>
      </c>
      <c r="J541" s="99"/>
      <c r="K541" s="100"/>
      <c r="L541" s="98">
        <f t="shared" ref="L541:L542" si="1725">SUM(J541:K541)</f>
        <v>0</v>
      </c>
      <c r="M541" s="52"/>
      <c r="N541" s="53"/>
      <c r="O541" s="98">
        <f t="shared" ref="O541:O542" si="1726">SUM(M541:N541)</f>
        <v>0</v>
      </c>
      <c r="P541" s="52"/>
      <c r="Q541" s="53"/>
      <c r="R541" s="98">
        <f t="shared" ref="R541:R542" si="1727">SUM(P541:Q541)</f>
        <v>0</v>
      </c>
      <c r="S541" s="52"/>
      <c r="T541" s="53"/>
      <c r="U541" s="98">
        <f t="shared" ref="U541:U542" si="1728">SUM(S541:T541)</f>
        <v>0</v>
      </c>
      <c r="V541" s="99">
        <f t="shared" si="1722"/>
        <v>0</v>
      </c>
      <c r="W541" s="100">
        <f t="shared" si="1723"/>
        <v>0</v>
      </c>
      <c r="X541" s="101">
        <f t="shared" ref="X541:X542" si="1729">SUM(V541:W541)</f>
        <v>0</v>
      </c>
      <c r="Y541" s="116" t="str">
        <f t="shared" si="1646"/>
        <v/>
      </c>
    </row>
    <row r="542" spans="1:25" hidden="1">
      <c r="A542" s="48"/>
      <c r="B542" s="43"/>
      <c r="C542" s="49"/>
      <c r="D542" s="76"/>
      <c r="E542" s="50">
        <v>611200</v>
      </c>
      <c r="F542" s="51" t="s">
        <v>72</v>
      </c>
      <c r="G542" s="99">
        <v>0</v>
      </c>
      <c r="H542" s="100">
        <v>0</v>
      </c>
      <c r="I542" s="98">
        <f t="shared" si="1724"/>
        <v>0</v>
      </c>
      <c r="J542" s="99"/>
      <c r="K542" s="100"/>
      <c r="L542" s="98">
        <f t="shared" si="1725"/>
        <v>0</v>
      </c>
      <c r="M542" s="52"/>
      <c r="N542" s="53"/>
      <c r="O542" s="98">
        <f t="shared" si="1726"/>
        <v>0</v>
      </c>
      <c r="P542" s="52"/>
      <c r="Q542" s="53"/>
      <c r="R542" s="98">
        <f t="shared" si="1727"/>
        <v>0</v>
      </c>
      <c r="S542" s="52"/>
      <c r="T542" s="53"/>
      <c r="U542" s="98">
        <f t="shared" si="1728"/>
        <v>0</v>
      </c>
      <c r="V542" s="99">
        <f t="shared" si="1722"/>
        <v>0</v>
      </c>
      <c r="W542" s="100">
        <f t="shared" si="1723"/>
        <v>0</v>
      </c>
      <c r="X542" s="101">
        <f t="shared" si="1729"/>
        <v>0</v>
      </c>
      <c r="Y542" s="116" t="str">
        <f t="shared" si="1646"/>
        <v/>
      </c>
    </row>
    <row r="543" spans="1:25" hidden="1">
      <c r="A543" s="40"/>
      <c r="B543" s="41"/>
      <c r="C543" s="42"/>
      <c r="D543" s="76"/>
      <c r="E543" s="44">
        <v>612000</v>
      </c>
      <c r="F543" s="45" t="s">
        <v>73</v>
      </c>
      <c r="G543" s="94">
        <f>G544</f>
        <v>98200</v>
      </c>
      <c r="H543" s="95">
        <f t="shared" ref="H543" si="1730">H544</f>
        <v>0</v>
      </c>
      <c r="I543" s="96">
        <f t="shared" ref="I543" si="1731">I544</f>
        <v>98200</v>
      </c>
      <c r="J543" s="94">
        <f t="shared" ref="J543" si="1732">J544</f>
        <v>0</v>
      </c>
      <c r="K543" s="95">
        <f t="shared" ref="K543" si="1733">K544</f>
        <v>0</v>
      </c>
      <c r="L543" s="96">
        <f t="shared" ref="L543" si="1734">L544</f>
        <v>0</v>
      </c>
      <c r="M543" s="94">
        <f t="shared" ref="M543" si="1735">M544</f>
        <v>0</v>
      </c>
      <c r="N543" s="95">
        <f t="shared" ref="N543" si="1736">N544</f>
        <v>0</v>
      </c>
      <c r="O543" s="96">
        <f t="shared" ref="O543" si="1737">O544</f>
        <v>0</v>
      </c>
      <c r="P543" s="94">
        <f t="shared" ref="P543" si="1738">P544</f>
        <v>0</v>
      </c>
      <c r="Q543" s="95">
        <f t="shared" ref="Q543" si="1739">Q544</f>
        <v>0</v>
      </c>
      <c r="R543" s="96">
        <f t="shared" ref="R543" si="1740">R544</f>
        <v>0</v>
      </c>
      <c r="S543" s="94">
        <f t="shared" ref="S543" si="1741">S544</f>
        <v>0</v>
      </c>
      <c r="T543" s="95">
        <f t="shared" ref="T543" si="1742">T544</f>
        <v>0</v>
      </c>
      <c r="U543" s="96">
        <f t="shared" ref="U543" si="1743">U544</f>
        <v>0</v>
      </c>
      <c r="V543" s="94">
        <f t="shared" ref="V543" si="1744">V544</f>
        <v>0</v>
      </c>
      <c r="W543" s="95">
        <f t="shared" ref="W543" si="1745">W544</f>
        <v>0</v>
      </c>
      <c r="X543" s="97">
        <f t="shared" ref="X543" si="1746">X544</f>
        <v>0</v>
      </c>
      <c r="Y543" s="116" t="str">
        <f t="shared" si="1646"/>
        <v/>
      </c>
    </row>
    <row r="544" spans="1:25" hidden="1">
      <c r="A544" s="48"/>
      <c r="B544" s="43"/>
      <c r="C544" s="49"/>
      <c r="D544" s="76"/>
      <c r="E544" s="50">
        <v>612100</v>
      </c>
      <c r="F544" s="51" t="s">
        <v>73</v>
      </c>
      <c r="G544" s="99">
        <v>98200</v>
      </c>
      <c r="H544" s="100">
        <v>0</v>
      </c>
      <c r="I544" s="98">
        <f>SUM(G544:H544)</f>
        <v>98200</v>
      </c>
      <c r="J544" s="99"/>
      <c r="K544" s="100"/>
      <c r="L544" s="98">
        <f>SUM(J544:K544)</f>
        <v>0</v>
      </c>
      <c r="M544" s="52"/>
      <c r="N544" s="53"/>
      <c r="O544" s="98">
        <f>SUM(M544:N544)</f>
        <v>0</v>
      </c>
      <c r="P544" s="52"/>
      <c r="Q544" s="53"/>
      <c r="R544" s="98">
        <f>SUM(P544:Q544)</f>
        <v>0</v>
      </c>
      <c r="S544" s="52"/>
      <c r="T544" s="53"/>
      <c r="U544" s="98">
        <f>SUM(S544:T544)</f>
        <v>0</v>
      </c>
      <c r="V544" s="99">
        <f>S544+P544+M544+J544</f>
        <v>0</v>
      </c>
      <c r="W544" s="100">
        <f>T544+Q544+N544+K544</f>
        <v>0</v>
      </c>
      <c r="X544" s="101">
        <f>SUM(V544:W544)</f>
        <v>0</v>
      </c>
      <c r="Y544" s="116" t="str">
        <f t="shared" si="1646"/>
        <v/>
      </c>
    </row>
    <row r="545" spans="1:25" hidden="1">
      <c r="A545" s="40"/>
      <c r="B545" s="41"/>
      <c r="C545" s="42"/>
      <c r="D545" s="76"/>
      <c r="E545" s="44">
        <v>613000</v>
      </c>
      <c r="F545" s="45" t="s">
        <v>74</v>
      </c>
      <c r="G545" s="94">
        <f>SUM(G546:G555)</f>
        <v>155500</v>
      </c>
      <c r="H545" s="95">
        <f t="shared" ref="H545" si="1747">SUM(H546:H555)</f>
        <v>0</v>
      </c>
      <c r="I545" s="96">
        <f t="shared" ref="I545" si="1748">SUM(I546:I555)</f>
        <v>155500</v>
      </c>
      <c r="J545" s="94">
        <f t="shared" ref="J545" si="1749">SUM(J546:J555)</f>
        <v>0</v>
      </c>
      <c r="K545" s="95">
        <f t="shared" ref="K545" si="1750">SUM(K546:K555)</f>
        <v>0</v>
      </c>
      <c r="L545" s="96">
        <f t="shared" ref="L545" si="1751">SUM(L546:L555)</f>
        <v>0</v>
      </c>
      <c r="M545" s="94">
        <f t="shared" ref="M545" si="1752">SUM(M546:M555)</f>
        <v>0</v>
      </c>
      <c r="N545" s="95">
        <f t="shared" ref="N545" si="1753">SUM(N546:N555)</f>
        <v>0</v>
      </c>
      <c r="O545" s="96">
        <f t="shared" ref="O545" si="1754">SUM(O546:O555)</f>
        <v>0</v>
      </c>
      <c r="P545" s="94">
        <f t="shared" ref="P545" si="1755">SUM(P546:P555)</f>
        <v>0</v>
      </c>
      <c r="Q545" s="95">
        <f t="shared" ref="Q545" si="1756">SUM(Q546:Q555)</f>
        <v>0</v>
      </c>
      <c r="R545" s="96">
        <f t="shared" ref="R545" si="1757">SUM(R546:R555)</f>
        <v>0</v>
      </c>
      <c r="S545" s="94">
        <f t="shared" ref="S545" si="1758">SUM(S546:S555)</f>
        <v>0</v>
      </c>
      <c r="T545" s="95">
        <f t="shared" ref="T545" si="1759">SUM(T546:T555)</f>
        <v>0</v>
      </c>
      <c r="U545" s="96">
        <f t="shared" ref="U545" si="1760">SUM(U546:U555)</f>
        <v>0</v>
      </c>
      <c r="V545" s="94">
        <f t="shared" ref="V545" si="1761">SUM(V546:V555)</f>
        <v>0</v>
      </c>
      <c r="W545" s="95">
        <f t="shared" ref="W545" si="1762">SUM(W546:W555)</f>
        <v>0</v>
      </c>
      <c r="X545" s="97">
        <f t="shared" ref="X545" si="1763">SUM(X546:X555)</f>
        <v>0</v>
      </c>
      <c r="Y545" s="116" t="str">
        <f t="shared" si="1646"/>
        <v/>
      </c>
    </row>
    <row r="546" spans="1:25" hidden="1">
      <c r="A546" s="48"/>
      <c r="B546" s="43"/>
      <c r="C546" s="49"/>
      <c r="D546" s="76"/>
      <c r="E546" s="50">
        <v>613100</v>
      </c>
      <c r="F546" s="54" t="s">
        <v>75</v>
      </c>
      <c r="G546" s="99">
        <v>6000</v>
      </c>
      <c r="H546" s="100">
        <v>0</v>
      </c>
      <c r="I546" s="98">
        <f t="shared" ref="I546:I555" si="1764">SUM(G546:H546)</f>
        <v>6000</v>
      </c>
      <c r="J546" s="99"/>
      <c r="K546" s="100"/>
      <c r="L546" s="98">
        <f t="shared" ref="L546:L555" si="1765">SUM(J546:K546)</f>
        <v>0</v>
      </c>
      <c r="M546" s="52"/>
      <c r="N546" s="53"/>
      <c r="O546" s="98">
        <f t="shared" ref="O546:O555" si="1766">SUM(M546:N546)</f>
        <v>0</v>
      </c>
      <c r="P546" s="52"/>
      <c r="Q546" s="53"/>
      <c r="R546" s="98">
        <f t="shared" ref="R546:R555" si="1767">SUM(P546:Q546)</f>
        <v>0</v>
      </c>
      <c r="S546" s="52"/>
      <c r="T546" s="53"/>
      <c r="U546" s="98">
        <f t="shared" ref="U546:U555" si="1768">SUM(S546:T546)</f>
        <v>0</v>
      </c>
      <c r="V546" s="99">
        <f t="shared" ref="V546:V555" si="1769">S546+P546+M546+J546</f>
        <v>0</v>
      </c>
      <c r="W546" s="100">
        <f t="shared" ref="W546:W555" si="1770">T546+Q546+N546+K546</f>
        <v>0</v>
      </c>
      <c r="X546" s="101">
        <f t="shared" ref="X546:X555" si="1771">SUM(V546:W546)</f>
        <v>0</v>
      </c>
      <c r="Y546" s="116" t="str">
        <f t="shared" si="1646"/>
        <v/>
      </c>
    </row>
    <row r="547" spans="1:25" hidden="1">
      <c r="A547" s="48"/>
      <c r="B547" s="43"/>
      <c r="C547" s="49"/>
      <c r="D547" s="76"/>
      <c r="E547" s="50">
        <v>613200</v>
      </c>
      <c r="F547" s="54" t="s">
        <v>76</v>
      </c>
      <c r="G547" s="99">
        <v>60000</v>
      </c>
      <c r="H547" s="100">
        <v>0</v>
      </c>
      <c r="I547" s="98">
        <f t="shared" si="1764"/>
        <v>60000</v>
      </c>
      <c r="J547" s="99"/>
      <c r="K547" s="100"/>
      <c r="L547" s="98">
        <f t="shared" si="1765"/>
        <v>0</v>
      </c>
      <c r="M547" s="52"/>
      <c r="N547" s="53"/>
      <c r="O547" s="98">
        <f t="shared" si="1766"/>
        <v>0</v>
      </c>
      <c r="P547" s="52"/>
      <c r="Q547" s="53"/>
      <c r="R547" s="98">
        <f t="shared" si="1767"/>
        <v>0</v>
      </c>
      <c r="S547" s="52"/>
      <c r="T547" s="53"/>
      <c r="U547" s="98">
        <f t="shared" si="1768"/>
        <v>0</v>
      </c>
      <c r="V547" s="99">
        <f t="shared" si="1769"/>
        <v>0</v>
      </c>
      <c r="W547" s="100">
        <f t="shared" si="1770"/>
        <v>0</v>
      </c>
      <c r="X547" s="101">
        <f t="shared" si="1771"/>
        <v>0</v>
      </c>
      <c r="Y547" s="116" t="str">
        <f t="shared" si="1646"/>
        <v/>
      </c>
    </row>
    <row r="548" spans="1:25" hidden="1">
      <c r="A548" s="48"/>
      <c r="B548" s="43"/>
      <c r="C548" s="49"/>
      <c r="D548" s="76"/>
      <c r="E548" s="50">
        <v>613300</v>
      </c>
      <c r="F548" s="54" t="s">
        <v>77</v>
      </c>
      <c r="G548" s="99">
        <v>8000</v>
      </c>
      <c r="H548" s="100">
        <v>0</v>
      </c>
      <c r="I548" s="98">
        <f t="shared" si="1764"/>
        <v>8000</v>
      </c>
      <c r="J548" s="99"/>
      <c r="K548" s="100"/>
      <c r="L548" s="98">
        <f t="shared" si="1765"/>
        <v>0</v>
      </c>
      <c r="M548" s="52"/>
      <c r="N548" s="53"/>
      <c r="O548" s="98">
        <f t="shared" si="1766"/>
        <v>0</v>
      </c>
      <c r="P548" s="52"/>
      <c r="Q548" s="53"/>
      <c r="R548" s="98">
        <f t="shared" si="1767"/>
        <v>0</v>
      </c>
      <c r="S548" s="52"/>
      <c r="T548" s="53"/>
      <c r="U548" s="98">
        <f t="shared" si="1768"/>
        <v>0</v>
      </c>
      <c r="V548" s="99">
        <f t="shared" si="1769"/>
        <v>0</v>
      </c>
      <c r="W548" s="100">
        <f t="shared" si="1770"/>
        <v>0</v>
      </c>
      <c r="X548" s="101">
        <f t="shared" si="1771"/>
        <v>0</v>
      </c>
      <c r="Y548" s="116" t="str">
        <f t="shared" si="1646"/>
        <v/>
      </c>
    </row>
    <row r="549" spans="1:25" hidden="1">
      <c r="A549" s="48"/>
      <c r="B549" s="43"/>
      <c r="C549" s="49"/>
      <c r="D549" s="76"/>
      <c r="E549" s="50">
        <v>613400</v>
      </c>
      <c r="F549" s="54" t="s">
        <v>78</v>
      </c>
      <c r="G549" s="99">
        <v>22000</v>
      </c>
      <c r="H549" s="100">
        <v>0</v>
      </c>
      <c r="I549" s="98">
        <f t="shared" si="1764"/>
        <v>22000</v>
      </c>
      <c r="J549" s="99"/>
      <c r="K549" s="100"/>
      <c r="L549" s="98">
        <f t="shared" si="1765"/>
        <v>0</v>
      </c>
      <c r="M549" s="52"/>
      <c r="N549" s="53"/>
      <c r="O549" s="98">
        <f t="shared" si="1766"/>
        <v>0</v>
      </c>
      <c r="P549" s="52"/>
      <c r="Q549" s="53"/>
      <c r="R549" s="98">
        <f t="shared" si="1767"/>
        <v>0</v>
      </c>
      <c r="S549" s="52"/>
      <c r="T549" s="53"/>
      <c r="U549" s="98">
        <f t="shared" si="1768"/>
        <v>0</v>
      </c>
      <c r="V549" s="99">
        <f t="shared" si="1769"/>
        <v>0</v>
      </c>
      <c r="W549" s="100">
        <f t="shared" si="1770"/>
        <v>0</v>
      </c>
      <c r="X549" s="101">
        <f t="shared" si="1771"/>
        <v>0</v>
      </c>
      <c r="Y549" s="116" t="str">
        <f t="shared" si="1646"/>
        <v/>
      </c>
    </row>
    <row r="550" spans="1:25" hidden="1">
      <c r="A550" s="48"/>
      <c r="B550" s="43"/>
      <c r="C550" s="49"/>
      <c r="D550" s="76"/>
      <c r="E550" s="50">
        <v>613500</v>
      </c>
      <c r="F550" s="54" t="s">
        <v>79</v>
      </c>
      <c r="G550" s="99">
        <v>2500</v>
      </c>
      <c r="H550" s="100">
        <v>0</v>
      </c>
      <c r="I550" s="98">
        <f t="shared" si="1764"/>
        <v>2500</v>
      </c>
      <c r="J550" s="99"/>
      <c r="K550" s="100"/>
      <c r="L550" s="98">
        <f t="shared" si="1765"/>
        <v>0</v>
      </c>
      <c r="M550" s="52"/>
      <c r="N550" s="53"/>
      <c r="O550" s="98">
        <f t="shared" si="1766"/>
        <v>0</v>
      </c>
      <c r="P550" s="52"/>
      <c r="Q550" s="53"/>
      <c r="R550" s="98">
        <f t="shared" si="1767"/>
        <v>0</v>
      </c>
      <c r="S550" s="52"/>
      <c r="T550" s="53"/>
      <c r="U550" s="98">
        <f t="shared" si="1768"/>
        <v>0</v>
      </c>
      <c r="V550" s="99">
        <f t="shared" si="1769"/>
        <v>0</v>
      </c>
      <c r="W550" s="100">
        <f t="shared" si="1770"/>
        <v>0</v>
      </c>
      <c r="X550" s="101">
        <f t="shared" si="1771"/>
        <v>0</v>
      </c>
      <c r="Y550" s="116" t="str">
        <f t="shared" si="1646"/>
        <v/>
      </c>
    </row>
    <row r="551" spans="1:25" hidden="1">
      <c r="A551" s="48"/>
      <c r="B551" s="43"/>
      <c r="C551" s="49"/>
      <c r="D551" s="76"/>
      <c r="E551" s="50">
        <v>613600</v>
      </c>
      <c r="F551" s="54" t="s">
        <v>82</v>
      </c>
      <c r="G551" s="99">
        <v>0</v>
      </c>
      <c r="H551" s="100">
        <v>0</v>
      </c>
      <c r="I551" s="98">
        <f t="shared" si="1764"/>
        <v>0</v>
      </c>
      <c r="J551" s="99"/>
      <c r="K551" s="100"/>
      <c r="L551" s="98">
        <f t="shared" si="1765"/>
        <v>0</v>
      </c>
      <c r="M551" s="52"/>
      <c r="N551" s="53"/>
      <c r="O551" s="98">
        <f t="shared" si="1766"/>
        <v>0</v>
      </c>
      <c r="P551" s="52"/>
      <c r="Q551" s="53"/>
      <c r="R551" s="98">
        <f t="shared" si="1767"/>
        <v>0</v>
      </c>
      <c r="S551" s="52"/>
      <c r="T551" s="53"/>
      <c r="U551" s="98">
        <f t="shared" si="1768"/>
        <v>0</v>
      </c>
      <c r="V551" s="99">
        <f t="shared" si="1769"/>
        <v>0</v>
      </c>
      <c r="W551" s="100">
        <f t="shared" si="1770"/>
        <v>0</v>
      </c>
      <c r="X551" s="101">
        <f t="shared" si="1771"/>
        <v>0</v>
      </c>
      <c r="Y551" s="116" t="str">
        <f t="shared" si="1646"/>
        <v/>
      </c>
    </row>
    <row r="552" spans="1:25" hidden="1">
      <c r="A552" s="48"/>
      <c r="B552" s="43"/>
      <c r="C552" s="49"/>
      <c r="D552" s="76"/>
      <c r="E552" s="50">
        <v>613700</v>
      </c>
      <c r="F552" s="54" t="s">
        <v>80</v>
      </c>
      <c r="G552" s="99">
        <v>17000</v>
      </c>
      <c r="H552" s="100">
        <v>0</v>
      </c>
      <c r="I552" s="98">
        <f t="shared" si="1764"/>
        <v>17000</v>
      </c>
      <c r="J552" s="99"/>
      <c r="K552" s="100"/>
      <c r="L552" s="98">
        <f t="shared" si="1765"/>
        <v>0</v>
      </c>
      <c r="M552" s="52"/>
      <c r="N552" s="53"/>
      <c r="O552" s="98">
        <f t="shared" si="1766"/>
        <v>0</v>
      </c>
      <c r="P552" s="52"/>
      <c r="Q552" s="53"/>
      <c r="R552" s="98">
        <f t="shared" si="1767"/>
        <v>0</v>
      </c>
      <c r="S552" s="52"/>
      <c r="T552" s="53"/>
      <c r="U552" s="98">
        <f t="shared" si="1768"/>
        <v>0</v>
      </c>
      <c r="V552" s="99">
        <f t="shared" si="1769"/>
        <v>0</v>
      </c>
      <c r="W552" s="100">
        <f t="shared" si="1770"/>
        <v>0</v>
      </c>
      <c r="X552" s="101">
        <f t="shared" si="1771"/>
        <v>0</v>
      </c>
      <c r="Y552" s="116" t="str">
        <f t="shared" si="1646"/>
        <v/>
      </c>
    </row>
    <row r="553" spans="1:25" hidden="1">
      <c r="A553" s="48"/>
      <c r="B553" s="43"/>
      <c r="C553" s="49"/>
      <c r="D553" s="76"/>
      <c r="E553" s="50">
        <v>613800</v>
      </c>
      <c r="F553" s="54" t="s">
        <v>83</v>
      </c>
      <c r="G553" s="99">
        <v>0</v>
      </c>
      <c r="H553" s="100">
        <v>0</v>
      </c>
      <c r="I553" s="98">
        <f t="shared" si="1764"/>
        <v>0</v>
      </c>
      <c r="J553" s="99"/>
      <c r="K553" s="100"/>
      <c r="L553" s="98">
        <f t="shared" si="1765"/>
        <v>0</v>
      </c>
      <c r="M553" s="52"/>
      <c r="N553" s="53"/>
      <c r="O553" s="98">
        <f t="shared" si="1766"/>
        <v>0</v>
      </c>
      <c r="P553" s="52"/>
      <c r="Q553" s="53"/>
      <c r="R553" s="98">
        <f t="shared" si="1767"/>
        <v>0</v>
      </c>
      <c r="S553" s="52"/>
      <c r="T553" s="53"/>
      <c r="U553" s="98">
        <f t="shared" si="1768"/>
        <v>0</v>
      </c>
      <c r="V553" s="99">
        <f t="shared" si="1769"/>
        <v>0</v>
      </c>
      <c r="W553" s="100">
        <f t="shared" si="1770"/>
        <v>0</v>
      </c>
      <c r="X553" s="101">
        <f t="shared" si="1771"/>
        <v>0</v>
      </c>
      <c r="Y553" s="116" t="str">
        <f t="shared" si="1646"/>
        <v/>
      </c>
    </row>
    <row r="554" spans="1:25" hidden="1">
      <c r="A554" s="48"/>
      <c r="B554" s="43"/>
      <c r="C554" s="49"/>
      <c r="D554" s="76"/>
      <c r="E554" s="50">
        <v>613900</v>
      </c>
      <c r="F554" s="54" t="s">
        <v>81</v>
      </c>
      <c r="G554" s="99">
        <v>40000</v>
      </c>
      <c r="H554" s="100">
        <v>0</v>
      </c>
      <c r="I554" s="98">
        <f t="shared" si="1764"/>
        <v>40000</v>
      </c>
      <c r="J554" s="99"/>
      <c r="K554" s="100"/>
      <c r="L554" s="98">
        <f t="shared" si="1765"/>
        <v>0</v>
      </c>
      <c r="M554" s="52"/>
      <c r="N554" s="53"/>
      <c r="O554" s="98">
        <f t="shared" si="1766"/>
        <v>0</v>
      </c>
      <c r="P554" s="52"/>
      <c r="Q554" s="53"/>
      <c r="R554" s="98">
        <f t="shared" si="1767"/>
        <v>0</v>
      </c>
      <c r="S554" s="52"/>
      <c r="T554" s="53"/>
      <c r="U554" s="98">
        <f t="shared" si="1768"/>
        <v>0</v>
      </c>
      <c r="V554" s="99">
        <f t="shared" si="1769"/>
        <v>0</v>
      </c>
      <c r="W554" s="100">
        <f t="shared" si="1770"/>
        <v>0</v>
      </c>
      <c r="X554" s="101">
        <f t="shared" si="1771"/>
        <v>0</v>
      </c>
      <c r="Y554" s="116" t="str">
        <f t="shared" si="1646"/>
        <v/>
      </c>
    </row>
    <row r="555" spans="1:25" hidden="1">
      <c r="A555" s="48"/>
      <c r="B555" s="43"/>
      <c r="C555" s="49"/>
      <c r="D555" s="76"/>
      <c r="E555" s="50">
        <v>613900</v>
      </c>
      <c r="F555" s="54" t="s">
        <v>84</v>
      </c>
      <c r="G555" s="99">
        <v>0</v>
      </c>
      <c r="H555" s="100">
        <v>0</v>
      </c>
      <c r="I555" s="98">
        <f t="shared" si="1764"/>
        <v>0</v>
      </c>
      <c r="J555" s="99"/>
      <c r="K555" s="100"/>
      <c r="L555" s="98">
        <f t="shared" si="1765"/>
        <v>0</v>
      </c>
      <c r="M555" s="52"/>
      <c r="N555" s="53"/>
      <c r="O555" s="98">
        <f t="shared" si="1766"/>
        <v>0</v>
      </c>
      <c r="P555" s="52"/>
      <c r="Q555" s="53"/>
      <c r="R555" s="98">
        <f t="shared" si="1767"/>
        <v>0</v>
      </c>
      <c r="S555" s="52"/>
      <c r="T555" s="53"/>
      <c r="U555" s="98">
        <f t="shared" si="1768"/>
        <v>0</v>
      </c>
      <c r="V555" s="99">
        <f t="shared" si="1769"/>
        <v>0</v>
      </c>
      <c r="W555" s="100">
        <f t="shared" si="1770"/>
        <v>0</v>
      </c>
      <c r="X555" s="101">
        <f t="shared" si="1771"/>
        <v>0</v>
      </c>
      <c r="Y555" s="116" t="str">
        <f t="shared" si="1646"/>
        <v/>
      </c>
    </row>
    <row r="556" spans="1:25" hidden="1">
      <c r="A556" s="40"/>
      <c r="B556" s="41"/>
      <c r="C556" s="42"/>
      <c r="D556" s="76"/>
      <c r="E556" s="44">
        <v>821000</v>
      </c>
      <c r="F556" s="45" t="s">
        <v>85</v>
      </c>
      <c r="G556" s="94">
        <f>SUM(G557:G558)</f>
        <v>30000</v>
      </c>
      <c r="H556" s="95">
        <f t="shared" ref="H556" si="1772">SUM(H557:H558)</f>
        <v>0</v>
      </c>
      <c r="I556" s="96">
        <f t="shared" ref="I556" si="1773">SUM(I557:I558)</f>
        <v>30000</v>
      </c>
      <c r="J556" s="94">
        <f t="shared" ref="J556" si="1774">SUM(J557:J558)</f>
        <v>0</v>
      </c>
      <c r="K556" s="95">
        <f t="shared" ref="K556" si="1775">SUM(K557:K558)</f>
        <v>0</v>
      </c>
      <c r="L556" s="96">
        <f t="shared" ref="L556" si="1776">SUM(L557:L558)</f>
        <v>0</v>
      </c>
      <c r="M556" s="94">
        <f t="shared" ref="M556" si="1777">SUM(M557:M558)</f>
        <v>0</v>
      </c>
      <c r="N556" s="95">
        <f t="shared" ref="N556" si="1778">SUM(N557:N558)</f>
        <v>0</v>
      </c>
      <c r="O556" s="96">
        <f t="shared" ref="O556" si="1779">SUM(O557:O558)</f>
        <v>0</v>
      </c>
      <c r="P556" s="94">
        <f t="shared" ref="P556" si="1780">SUM(P557:P558)</f>
        <v>0</v>
      </c>
      <c r="Q556" s="95">
        <f t="shared" ref="Q556" si="1781">SUM(Q557:Q558)</f>
        <v>0</v>
      </c>
      <c r="R556" s="96">
        <f t="shared" ref="R556" si="1782">SUM(R557:R558)</f>
        <v>0</v>
      </c>
      <c r="S556" s="94">
        <f t="shared" ref="S556" si="1783">SUM(S557:S558)</f>
        <v>0</v>
      </c>
      <c r="T556" s="95">
        <f t="shared" ref="T556" si="1784">SUM(T557:T558)</f>
        <v>0</v>
      </c>
      <c r="U556" s="96">
        <f t="shared" ref="U556" si="1785">SUM(U557:U558)</f>
        <v>0</v>
      </c>
      <c r="V556" s="94">
        <f t="shared" ref="V556" si="1786">SUM(V557:V558)</f>
        <v>0</v>
      </c>
      <c r="W556" s="95">
        <f t="shared" ref="W556" si="1787">SUM(W557:W558)</f>
        <v>0</v>
      </c>
      <c r="X556" s="97">
        <f t="shared" ref="X556" si="1788">SUM(X557:X558)</f>
        <v>0</v>
      </c>
      <c r="Y556" s="116" t="str">
        <f t="shared" si="1646"/>
        <v/>
      </c>
    </row>
    <row r="557" spans="1:25" hidden="1">
      <c r="A557" s="48"/>
      <c r="B557" s="43"/>
      <c r="C557" s="49"/>
      <c r="D557" s="76"/>
      <c r="E557" s="50">
        <v>821200</v>
      </c>
      <c r="F557" s="51" t="s">
        <v>86</v>
      </c>
      <c r="G557" s="99">
        <v>25000</v>
      </c>
      <c r="H557" s="100">
        <v>0</v>
      </c>
      <c r="I557" s="98">
        <f>SUM(G557:H557)</f>
        <v>25000</v>
      </c>
      <c r="J557" s="99"/>
      <c r="K557" s="100"/>
      <c r="L557" s="98">
        <f>SUM(J557:K557)</f>
        <v>0</v>
      </c>
      <c r="M557" s="52"/>
      <c r="N557" s="53"/>
      <c r="O557" s="98">
        <f>SUM(M557:N557)</f>
        <v>0</v>
      </c>
      <c r="P557" s="52"/>
      <c r="Q557" s="53"/>
      <c r="R557" s="98">
        <f>SUM(P557:Q557)</f>
        <v>0</v>
      </c>
      <c r="S557" s="52"/>
      <c r="T557" s="53"/>
      <c r="U557" s="98">
        <f>SUM(S557:T557)</f>
        <v>0</v>
      </c>
      <c r="V557" s="99">
        <f t="shared" ref="V557:V558" si="1789">S557+P557+M557+J557</f>
        <v>0</v>
      </c>
      <c r="W557" s="100">
        <f t="shared" ref="W557:W558" si="1790">T557+Q557+N557+K557</f>
        <v>0</v>
      </c>
      <c r="X557" s="101">
        <f>SUM(V557:W557)</f>
        <v>0</v>
      </c>
      <c r="Y557" s="116" t="str">
        <f t="shared" si="1646"/>
        <v/>
      </c>
    </row>
    <row r="558" spans="1:25" ht="12.75" hidden="1" thickBot="1">
      <c r="A558" s="55"/>
      <c r="B558" s="56"/>
      <c r="C558" s="57"/>
      <c r="D558" s="81"/>
      <c r="E558" s="58">
        <v>821300</v>
      </c>
      <c r="F558" s="59" t="s">
        <v>87</v>
      </c>
      <c r="G558" s="103">
        <v>5000</v>
      </c>
      <c r="H558" s="104">
        <v>0</v>
      </c>
      <c r="I558" s="102">
        <f>SUM(G558:H558)</f>
        <v>5000</v>
      </c>
      <c r="J558" s="103"/>
      <c r="K558" s="104"/>
      <c r="L558" s="102">
        <f>SUM(J558:K558)</f>
        <v>0</v>
      </c>
      <c r="M558" s="60"/>
      <c r="N558" s="61"/>
      <c r="O558" s="102">
        <f>SUM(M558:N558)</f>
        <v>0</v>
      </c>
      <c r="P558" s="60"/>
      <c r="Q558" s="61"/>
      <c r="R558" s="102">
        <f>SUM(P558:Q558)</f>
        <v>0</v>
      </c>
      <c r="S558" s="60"/>
      <c r="T558" s="61"/>
      <c r="U558" s="102">
        <f>SUM(S558:T558)</f>
        <v>0</v>
      </c>
      <c r="V558" s="103">
        <f t="shared" si="1789"/>
        <v>0</v>
      </c>
      <c r="W558" s="104">
        <f t="shared" si="1790"/>
        <v>0</v>
      </c>
      <c r="X558" s="105">
        <f>SUM(V558:W558)</f>
        <v>0</v>
      </c>
      <c r="Y558" s="116" t="str">
        <f t="shared" si="1646"/>
        <v/>
      </c>
    </row>
    <row r="559" spans="1:25" ht="12.75" hidden="1" thickBot="1">
      <c r="A559" s="62"/>
      <c r="B559" s="63"/>
      <c r="C559" s="64"/>
      <c r="D559" s="87"/>
      <c r="E559" s="63"/>
      <c r="F559" s="66" t="s">
        <v>173</v>
      </c>
      <c r="G559" s="106">
        <f>G539+G543+G545+G556</f>
        <v>1388040</v>
      </c>
      <c r="H559" s="107">
        <f t="shared" ref="H559:X559" si="1791">H539+H543+H545+H556</f>
        <v>0</v>
      </c>
      <c r="I559" s="108">
        <f t="shared" si="1791"/>
        <v>1388040</v>
      </c>
      <c r="J559" s="106">
        <f t="shared" si="1791"/>
        <v>0</v>
      </c>
      <c r="K559" s="107">
        <f t="shared" si="1791"/>
        <v>0</v>
      </c>
      <c r="L559" s="108">
        <f t="shared" si="1791"/>
        <v>0</v>
      </c>
      <c r="M559" s="106">
        <f t="shared" si="1791"/>
        <v>0</v>
      </c>
      <c r="N559" s="107">
        <f t="shared" si="1791"/>
        <v>0</v>
      </c>
      <c r="O559" s="108">
        <f t="shared" si="1791"/>
        <v>0</v>
      </c>
      <c r="P559" s="106">
        <f t="shared" si="1791"/>
        <v>0</v>
      </c>
      <c r="Q559" s="107">
        <f t="shared" si="1791"/>
        <v>0</v>
      </c>
      <c r="R559" s="108">
        <f t="shared" si="1791"/>
        <v>0</v>
      </c>
      <c r="S559" s="106">
        <f t="shared" si="1791"/>
        <v>0</v>
      </c>
      <c r="T559" s="107">
        <f t="shared" si="1791"/>
        <v>0</v>
      </c>
      <c r="U559" s="108">
        <f t="shared" si="1791"/>
        <v>0</v>
      </c>
      <c r="V559" s="106">
        <f t="shared" si="1791"/>
        <v>0</v>
      </c>
      <c r="W559" s="107">
        <f t="shared" si="1791"/>
        <v>0</v>
      </c>
      <c r="X559" s="109">
        <f t="shared" si="1791"/>
        <v>0</v>
      </c>
      <c r="Y559" s="116" t="str">
        <f t="shared" si="1646"/>
        <v/>
      </c>
    </row>
    <row r="560" spans="1:25" hidden="1">
      <c r="D560" s="67"/>
      <c r="G560" s="179"/>
      <c r="H560" s="179"/>
      <c r="I560" s="179"/>
      <c r="J560" s="179"/>
      <c r="K560" s="179"/>
      <c r="L560" s="179"/>
      <c r="Y560" s="116" t="str">
        <f t="shared" si="1646"/>
        <v/>
      </c>
    </row>
    <row r="561" spans="1:25" hidden="1">
      <c r="A561" s="68" t="s">
        <v>160</v>
      </c>
      <c r="B561" s="69" t="s">
        <v>119</v>
      </c>
      <c r="C561" s="70" t="s">
        <v>107</v>
      </c>
      <c r="D561" s="76"/>
      <c r="E561" s="43"/>
      <c r="F561" s="45" t="s">
        <v>36</v>
      </c>
      <c r="G561" s="180"/>
      <c r="H561" s="181"/>
      <c r="I561" s="182"/>
      <c r="J561" s="180"/>
      <c r="K561" s="181"/>
      <c r="L561" s="182"/>
      <c r="M561" s="48"/>
      <c r="N561" s="43"/>
      <c r="O561" s="49"/>
      <c r="P561" s="48"/>
      <c r="Q561" s="43"/>
      <c r="R561" s="49"/>
      <c r="S561" s="48"/>
      <c r="T561" s="43"/>
      <c r="U561" s="49"/>
      <c r="V561" s="48"/>
      <c r="W561" s="43"/>
      <c r="X561" s="74"/>
      <c r="Y561" s="116" t="str">
        <f t="shared" si="1646"/>
        <v/>
      </c>
    </row>
    <row r="562" spans="1:25" hidden="1">
      <c r="A562" s="40"/>
      <c r="B562" s="41"/>
      <c r="C562" s="42"/>
      <c r="D562" s="76"/>
      <c r="E562" s="44">
        <v>611000</v>
      </c>
      <c r="F562" s="45" t="s">
        <v>69</v>
      </c>
      <c r="G562" s="94">
        <f>SUM(G563:G565)</f>
        <v>999600</v>
      </c>
      <c r="H562" s="95">
        <f t="shared" ref="H562" si="1792">SUM(H563:H565)</f>
        <v>0</v>
      </c>
      <c r="I562" s="96">
        <f t="shared" ref="I562" si="1793">SUM(I563:I565)</f>
        <v>999600</v>
      </c>
      <c r="J562" s="94">
        <f t="shared" ref="J562" si="1794">SUM(J563:J565)</f>
        <v>0</v>
      </c>
      <c r="K562" s="95">
        <f t="shared" ref="K562" si="1795">SUM(K563:K565)</f>
        <v>0</v>
      </c>
      <c r="L562" s="96">
        <f t="shared" ref="L562" si="1796">SUM(L563:L565)</f>
        <v>0</v>
      </c>
      <c r="M562" s="94">
        <f t="shared" ref="M562" si="1797">SUM(M563:M565)</f>
        <v>0</v>
      </c>
      <c r="N562" s="95">
        <f t="shared" ref="N562" si="1798">SUM(N563:N565)</f>
        <v>0</v>
      </c>
      <c r="O562" s="96">
        <f t="shared" ref="O562" si="1799">SUM(O563:O565)</f>
        <v>0</v>
      </c>
      <c r="P562" s="94">
        <f t="shared" ref="P562" si="1800">SUM(P563:P565)</f>
        <v>0</v>
      </c>
      <c r="Q562" s="95">
        <f t="shared" ref="Q562" si="1801">SUM(Q563:Q565)</f>
        <v>0</v>
      </c>
      <c r="R562" s="96">
        <f t="shared" ref="R562" si="1802">SUM(R563:R565)</f>
        <v>0</v>
      </c>
      <c r="S562" s="94">
        <f t="shared" ref="S562" si="1803">SUM(S563:S565)</f>
        <v>0</v>
      </c>
      <c r="T562" s="95">
        <f t="shared" ref="T562" si="1804">SUM(T563:T565)</f>
        <v>0</v>
      </c>
      <c r="U562" s="96">
        <f t="shared" ref="U562" si="1805">SUM(U563:U565)</f>
        <v>0</v>
      </c>
      <c r="V562" s="94">
        <f t="shared" ref="V562" si="1806">SUM(V563:V565)</f>
        <v>0</v>
      </c>
      <c r="W562" s="95">
        <f t="shared" ref="W562" si="1807">SUM(W563:W565)</f>
        <v>0</v>
      </c>
      <c r="X562" s="97">
        <f t="shared" ref="X562" si="1808">SUM(X563:X565)</f>
        <v>0</v>
      </c>
      <c r="Y562" s="116" t="str">
        <f t="shared" si="1646"/>
        <v/>
      </c>
    </row>
    <row r="563" spans="1:25" hidden="1">
      <c r="A563" s="48"/>
      <c r="B563" s="43"/>
      <c r="C563" s="49"/>
      <c r="D563" s="76"/>
      <c r="E563" s="50">
        <v>611100</v>
      </c>
      <c r="F563" s="51" t="s">
        <v>70</v>
      </c>
      <c r="G563" s="99">
        <v>793110</v>
      </c>
      <c r="H563" s="100">
        <v>0</v>
      </c>
      <c r="I563" s="98">
        <f>SUM(G563:H563)</f>
        <v>793110</v>
      </c>
      <c r="J563" s="99"/>
      <c r="K563" s="100"/>
      <c r="L563" s="98">
        <f>SUM(J563:K563)</f>
        <v>0</v>
      </c>
      <c r="M563" s="52"/>
      <c r="N563" s="53"/>
      <c r="O563" s="98">
        <f>SUM(M563:N563)</f>
        <v>0</v>
      </c>
      <c r="P563" s="52"/>
      <c r="Q563" s="53"/>
      <c r="R563" s="98">
        <f>SUM(P563:Q563)</f>
        <v>0</v>
      </c>
      <c r="S563" s="52"/>
      <c r="T563" s="53"/>
      <c r="U563" s="98">
        <f>SUM(S563:T563)</f>
        <v>0</v>
      </c>
      <c r="V563" s="99">
        <f t="shared" ref="V563:V565" si="1809">S563+P563+M563+J563</f>
        <v>0</v>
      </c>
      <c r="W563" s="100">
        <f t="shared" ref="W563:W565" si="1810">T563+Q563+N563+K563</f>
        <v>0</v>
      </c>
      <c r="X563" s="101">
        <f>SUM(V563:W563)</f>
        <v>0</v>
      </c>
      <c r="Y563" s="116" t="str">
        <f t="shared" si="1646"/>
        <v/>
      </c>
    </row>
    <row r="564" spans="1:25" hidden="1">
      <c r="A564" s="48"/>
      <c r="B564" s="43"/>
      <c r="C564" s="49"/>
      <c r="D564" s="76"/>
      <c r="E564" s="50">
        <v>611200</v>
      </c>
      <c r="F564" s="51" t="s">
        <v>71</v>
      </c>
      <c r="G564" s="99">
        <v>206490</v>
      </c>
      <c r="H564" s="100">
        <v>0</v>
      </c>
      <c r="I564" s="98">
        <f t="shared" ref="I564:I565" si="1811">SUM(G564:H564)</f>
        <v>206490</v>
      </c>
      <c r="J564" s="99"/>
      <c r="K564" s="100"/>
      <c r="L564" s="98">
        <f t="shared" ref="L564:L565" si="1812">SUM(J564:K564)</f>
        <v>0</v>
      </c>
      <c r="M564" s="52"/>
      <c r="N564" s="53"/>
      <c r="O564" s="98">
        <f t="shared" ref="O564:O565" si="1813">SUM(M564:N564)</f>
        <v>0</v>
      </c>
      <c r="P564" s="52"/>
      <c r="Q564" s="53"/>
      <c r="R564" s="98">
        <f t="shared" ref="R564:R565" si="1814">SUM(P564:Q564)</f>
        <v>0</v>
      </c>
      <c r="S564" s="52"/>
      <c r="T564" s="53"/>
      <c r="U564" s="98">
        <f t="shared" ref="U564:U565" si="1815">SUM(S564:T564)</f>
        <v>0</v>
      </c>
      <c r="V564" s="99">
        <f t="shared" si="1809"/>
        <v>0</v>
      </c>
      <c r="W564" s="100">
        <f t="shared" si="1810"/>
        <v>0</v>
      </c>
      <c r="X564" s="101">
        <f t="shared" ref="X564:X565" si="1816">SUM(V564:W564)</f>
        <v>0</v>
      </c>
      <c r="Y564" s="116" t="str">
        <f t="shared" si="1646"/>
        <v/>
      </c>
    </row>
    <row r="565" spans="1:25" hidden="1">
      <c r="A565" s="48"/>
      <c r="B565" s="43"/>
      <c r="C565" s="49"/>
      <c r="D565" s="76"/>
      <c r="E565" s="50">
        <v>611200</v>
      </c>
      <c r="F565" s="51" t="s">
        <v>72</v>
      </c>
      <c r="G565" s="99">
        <v>0</v>
      </c>
      <c r="H565" s="100">
        <v>0</v>
      </c>
      <c r="I565" s="98">
        <f t="shared" si="1811"/>
        <v>0</v>
      </c>
      <c r="J565" s="99"/>
      <c r="K565" s="100"/>
      <c r="L565" s="98">
        <f t="shared" si="1812"/>
        <v>0</v>
      </c>
      <c r="M565" s="52"/>
      <c r="N565" s="53"/>
      <c r="O565" s="98">
        <f t="shared" si="1813"/>
        <v>0</v>
      </c>
      <c r="P565" s="52"/>
      <c r="Q565" s="53"/>
      <c r="R565" s="98">
        <f t="shared" si="1814"/>
        <v>0</v>
      </c>
      <c r="S565" s="52"/>
      <c r="T565" s="53"/>
      <c r="U565" s="98">
        <f t="shared" si="1815"/>
        <v>0</v>
      </c>
      <c r="V565" s="99">
        <f t="shared" si="1809"/>
        <v>0</v>
      </c>
      <c r="W565" s="100">
        <f t="shared" si="1810"/>
        <v>0</v>
      </c>
      <c r="X565" s="101">
        <f t="shared" si="1816"/>
        <v>0</v>
      </c>
      <c r="Y565" s="116" t="str">
        <f t="shared" si="1646"/>
        <v/>
      </c>
    </row>
    <row r="566" spans="1:25" hidden="1">
      <c r="A566" s="40"/>
      <c r="B566" s="41"/>
      <c r="C566" s="42"/>
      <c r="D566" s="76"/>
      <c r="E566" s="44">
        <v>612000</v>
      </c>
      <c r="F566" s="45" t="s">
        <v>73</v>
      </c>
      <c r="G566" s="94">
        <f>G567</f>
        <v>84970</v>
      </c>
      <c r="H566" s="95">
        <f t="shared" ref="H566" si="1817">H567</f>
        <v>0</v>
      </c>
      <c r="I566" s="96">
        <f t="shared" ref="I566" si="1818">I567</f>
        <v>84970</v>
      </c>
      <c r="J566" s="94">
        <f t="shared" ref="J566" si="1819">J567</f>
        <v>0</v>
      </c>
      <c r="K566" s="95">
        <f t="shared" ref="K566" si="1820">K567</f>
        <v>0</v>
      </c>
      <c r="L566" s="96">
        <f t="shared" ref="L566" si="1821">L567</f>
        <v>0</v>
      </c>
      <c r="M566" s="94">
        <f t="shared" ref="M566" si="1822">M567</f>
        <v>0</v>
      </c>
      <c r="N566" s="95">
        <f t="shared" ref="N566" si="1823">N567</f>
        <v>0</v>
      </c>
      <c r="O566" s="96">
        <f t="shared" ref="O566" si="1824">O567</f>
        <v>0</v>
      </c>
      <c r="P566" s="94">
        <f t="shared" ref="P566" si="1825">P567</f>
        <v>0</v>
      </c>
      <c r="Q566" s="95">
        <f t="shared" ref="Q566" si="1826">Q567</f>
        <v>0</v>
      </c>
      <c r="R566" s="96">
        <f t="shared" ref="R566" si="1827">R567</f>
        <v>0</v>
      </c>
      <c r="S566" s="94">
        <f t="shared" ref="S566" si="1828">S567</f>
        <v>0</v>
      </c>
      <c r="T566" s="95">
        <f t="shared" ref="T566" si="1829">T567</f>
        <v>0</v>
      </c>
      <c r="U566" s="96">
        <f t="shared" ref="U566" si="1830">U567</f>
        <v>0</v>
      </c>
      <c r="V566" s="94">
        <f t="shared" ref="V566" si="1831">V567</f>
        <v>0</v>
      </c>
      <c r="W566" s="95">
        <f t="shared" ref="W566" si="1832">W567</f>
        <v>0</v>
      </c>
      <c r="X566" s="97">
        <f t="shared" ref="X566" si="1833">X567</f>
        <v>0</v>
      </c>
      <c r="Y566" s="116" t="str">
        <f t="shared" si="1646"/>
        <v/>
      </c>
    </row>
    <row r="567" spans="1:25" hidden="1">
      <c r="A567" s="48"/>
      <c r="B567" s="43"/>
      <c r="C567" s="49"/>
      <c r="D567" s="76"/>
      <c r="E567" s="50">
        <v>612100</v>
      </c>
      <c r="F567" s="51" t="s">
        <v>73</v>
      </c>
      <c r="G567" s="99">
        <v>84970</v>
      </c>
      <c r="H567" s="100">
        <v>0</v>
      </c>
      <c r="I567" s="98">
        <f>SUM(G567:H567)</f>
        <v>84970</v>
      </c>
      <c r="J567" s="99"/>
      <c r="K567" s="100"/>
      <c r="L567" s="98">
        <f>SUM(J567:K567)</f>
        <v>0</v>
      </c>
      <c r="M567" s="52"/>
      <c r="N567" s="53"/>
      <c r="O567" s="98">
        <f>SUM(M567:N567)</f>
        <v>0</v>
      </c>
      <c r="P567" s="52"/>
      <c r="Q567" s="53"/>
      <c r="R567" s="98">
        <f>SUM(P567:Q567)</f>
        <v>0</v>
      </c>
      <c r="S567" s="52"/>
      <c r="T567" s="53"/>
      <c r="U567" s="98">
        <f>SUM(S567:T567)</f>
        <v>0</v>
      </c>
      <c r="V567" s="99">
        <f>S567+P567+M567+J567</f>
        <v>0</v>
      </c>
      <c r="W567" s="100">
        <f>T567+Q567+N567+K567</f>
        <v>0</v>
      </c>
      <c r="X567" s="101">
        <f>SUM(V567:W567)</f>
        <v>0</v>
      </c>
      <c r="Y567" s="116" t="str">
        <f t="shared" si="1646"/>
        <v/>
      </c>
    </row>
    <row r="568" spans="1:25" hidden="1">
      <c r="A568" s="40"/>
      <c r="B568" s="41"/>
      <c r="C568" s="42"/>
      <c r="D568" s="76"/>
      <c r="E568" s="44">
        <v>613000</v>
      </c>
      <c r="F568" s="45" t="s">
        <v>74</v>
      </c>
      <c r="G568" s="94">
        <f>SUM(G569:G578)</f>
        <v>206700</v>
      </c>
      <c r="H568" s="95">
        <f t="shared" ref="H568" si="1834">SUM(H569:H578)</f>
        <v>0</v>
      </c>
      <c r="I568" s="96">
        <f t="shared" ref="I568" si="1835">SUM(I569:I578)</f>
        <v>206700</v>
      </c>
      <c r="J568" s="94">
        <f t="shared" ref="J568" si="1836">SUM(J569:J578)</f>
        <v>0</v>
      </c>
      <c r="K568" s="95">
        <f t="shared" ref="K568" si="1837">SUM(K569:K578)</f>
        <v>0</v>
      </c>
      <c r="L568" s="96">
        <f t="shared" ref="L568" si="1838">SUM(L569:L578)</f>
        <v>0</v>
      </c>
      <c r="M568" s="94">
        <f t="shared" ref="M568" si="1839">SUM(M569:M578)</f>
        <v>0</v>
      </c>
      <c r="N568" s="95">
        <f t="shared" ref="N568" si="1840">SUM(N569:N578)</f>
        <v>0</v>
      </c>
      <c r="O568" s="96">
        <f t="shared" ref="O568" si="1841">SUM(O569:O578)</f>
        <v>0</v>
      </c>
      <c r="P568" s="94">
        <f t="shared" ref="P568" si="1842">SUM(P569:P578)</f>
        <v>0</v>
      </c>
      <c r="Q568" s="95">
        <f t="shared" ref="Q568" si="1843">SUM(Q569:Q578)</f>
        <v>0</v>
      </c>
      <c r="R568" s="96">
        <f t="shared" ref="R568" si="1844">SUM(R569:R578)</f>
        <v>0</v>
      </c>
      <c r="S568" s="94">
        <f t="shared" ref="S568" si="1845">SUM(S569:S578)</f>
        <v>0</v>
      </c>
      <c r="T568" s="95">
        <f t="shared" ref="T568" si="1846">SUM(T569:T578)</f>
        <v>0</v>
      </c>
      <c r="U568" s="96">
        <f t="shared" ref="U568" si="1847">SUM(U569:U578)</f>
        <v>0</v>
      </c>
      <c r="V568" s="94">
        <f t="shared" ref="V568" si="1848">SUM(V569:V578)</f>
        <v>0</v>
      </c>
      <c r="W568" s="95">
        <f t="shared" ref="W568" si="1849">SUM(W569:W578)</f>
        <v>0</v>
      </c>
      <c r="X568" s="97">
        <f t="shared" ref="X568" si="1850">SUM(X569:X578)</f>
        <v>0</v>
      </c>
      <c r="Y568" s="116" t="str">
        <f t="shared" si="1646"/>
        <v/>
      </c>
    </row>
    <row r="569" spans="1:25" hidden="1">
      <c r="A569" s="48"/>
      <c r="B569" s="43"/>
      <c r="C569" s="49"/>
      <c r="D569" s="76"/>
      <c r="E569" s="50">
        <v>613100</v>
      </c>
      <c r="F569" s="54" t="s">
        <v>75</v>
      </c>
      <c r="G569" s="99">
        <v>6000</v>
      </c>
      <c r="H569" s="100">
        <v>0</v>
      </c>
      <c r="I569" s="98">
        <f t="shared" ref="I569:I578" si="1851">SUM(G569:H569)</f>
        <v>6000</v>
      </c>
      <c r="J569" s="99"/>
      <c r="K569" s="100"/>
      <c r="L569" s="98">
        <f t="shared" ref="L569:L578" si="1852">SUM(J569:K569)</f>
        <v>0</v>
      </c>
      <c r="M569" s="52"/>
      <c r="N569" s="53"/>
      <c r="O569" s="98">
        <f t="shared" ref="O569:O578" si="1853">SUM(M569:N569)</f>
        <v>0</v>
      </c>
      <c r="P569" s="52"/>
      <c r="Q569" s="53"/>
      <c r="R569" s="98">
        <f t="shared" ref="R569:R578" si="1854">SUM(P569:Q569)</f>
        <v>0</v>
      </c>
      <c r="S569" s="52"/>
      <c r="T569" s="53"/>
      <c r="U569" s="98">
        <f t="shared" ref="U569:U578" si="1855">SUM(S569:T569)</f>
        <v>0</v>
      </c>
      <c r="V569" s="99">
        <f t="shared" ref="V569:V578" si="1856">S569+P569+M569+J569</f>
        <v>0</v>
      </c>
      <c r="W569" s="100">
        <f t="shared" ref="W569:W578" si="1857">T569+Q569+N569+K569</f>
        <v>0</v>
      </c>
      <c r="X569" s="101">
        <f t="shared" ref="X569:X578" si="1858">SUM(V569:W569)</f>
        <v>0</v>
      </c>
      <c r="Y569" s="116" t="str">
        <f t="shared" si="1646"/>
        <v/>
      </c>
    </row>
    <row r="570" spans="1:25" hidden="1">
      <c r="A570" s="48"/>
      <c r="B570" s="43"/>
      <c r="C570" s="49"/>
      <c r="D570" s="76"/>
      <c r="E570" s="50">
        <v>613200</v>
      </c>
      <c r="F570" s="54" t="s">
        <v>76</v>
      </c>
      <c r="G570" s="99">
        <v>100000</v>
      </c>
      <c r="H570" s="100">
        <v>0</v>
      </c>
      <c r="I570" s="98">
        <f t="shared" si="1851"/>
        <v>100000</v>
      </c>
      <c r="J570" s="99"/>
      <c r="K570" s="100"/>
      <c r="L570" s="98">
        <f t="shared" si="1852"/>
        <v>0</v>
      </c>
      <c r="M570" s="52"/>
      <c r="N570" s="53"/>
      <c r="O570" s="98">
        <f t="shared" si="1853"/>
        <v>0</v>
      </c>
      <c r="P570" s="52"/>
      <c r="Q570" s="53"/>
      <c r="R570" s="98">
        <f t="shared" si="1854"/>
        <v>0</v>
      </c>
      <c r="S570" s="52"/>
      <c r="T570" s="53"/>
      <c r="U570" s="98">
        <f t="shared" si="1855"/>
        <v>0</v>
      </c>
      <c r="V570" s="99">
        <f t="shared" si="1856"/>
        <v>0</v>
      </c>
      <c r="W570" s="100">
        <f t="shared" si="1857"/>
        <v>0</v>
      </c>
      <c r="X570" s="101">
        <f t="shared" si="1858"/>
        <v>0</v>
      </c>
      <c r="Y570" s="116" t="str">
        <f t="shared" si="1646"/>
        <v/>
      </c>
    </row>
    <row r="571" spans="1:25" hidden="1">
      <c r="A571" s="48"/>
      <c r="B571" s="43"/>
      <c r="C571" s="49"/>
      <c r="D571" s="76"/>
      <c r="E571" s="50">
        <v>613300</v>
      </c>
      <c r="F571" s="54" t="s">
        <v>77</v>
      </c>
      <c r="G571" s="99">
        <v>18000</v>
      </c>
      <c r="H571" s="100">
        <v>0</v>
      </c>
      <c r="I571" s="98">
        <f t="shared" si="1851"/>
        <v>18000</v>
      </c>
      <c r="J571" s="99"/>
      <c r="K571" s="100"/>
      <c r="L571" s="98">
        <f t="shared" si="1852"/>
        <v>0</v>
      </c>
      <c r="M571" s="52"/>
      <c r="N571" s="53"/>
      <c r="O571" s="98">
        <f t="shared" si="1853"/>
        <v>0</v>
      </c>
      <c r="P571" s="52"/>
      <c r="Q571" s="53"/>
      <c r="R571" s="98">
        <f t="shared" si="1854"/>
        <v>0</v>
      </c>
      <c r="S571" s="52"/>
      <c r="T571" s="53"/>
      <c r="U571" s="98">
        <f t="shared" si="1855"/>
        <v>0</v>
      </c>
      <c r="V571" s="99">
        <f t="shared" si="1856"/>
        <v>0</v>
      </c>
      <c r="W571" s="100">
        <f t="shared" si="1857"/>
        <v>0</v>
      </c>
      <c r="X571" s="101">
        <f t="shared" si="1858"/>
        <v>0</v>
      </c>
      <c r="Y571" s="116" t="str">
        <f t="shared" si="1646"/>
        <v/>
      </c>
    </row>
    <row r="572" spans="1:25" hidden="1">
      <c r="A572" s="48"/>
      <c r="B572" s="43"/>
      <c r="C572" s="49"/>
      <c r="D572" s="76"/>
      <c r="E572" s="50">
        <v>613400</v>
      </c>
      <c r="F572" s="54" t="s">
        <v>78</v>
      </c>
      <c r="G572" s="99">
        <v>30000</v>
      </c>
      <c r="H572" s="100">
        <v>0</v>
      </c>
      <c r="I572" s="98">
        <f t="shared" si="1851"/>
        <v>30000</v>
      </c>
      <c r="J572" s="99"/>
      <c r="K572" s="100"/>
      <c r="L572" s="98">
        <f t="shared" si="1852"/>
        <v>0</v>
      </c>
      <c r="M572" s="52"/>
      <c r="N572" s="53"/>
      <c r="O572" s="98">
        <f t="shared" si="1853"/>
        <v>0</v>
      </c>
      <c r="P572" s="52"/>
      <c r="Q572" s="53"/>
      <c r="R572" s="98">
        <f t="shared" si="1854"/>
        <v>0</v>
      </c>
      <c r="S572" s="52"/>
      <c r="T572" s="53"/>
      <c r="U572" s="98">
        <f t="shared" si="1855"/>
        <v>0</v>
      </c>
      <c r="V572" s="99">
        <f t="shared" si="1856"/>
        <v>0</v>
      </c>
      <c r="W572" s="100">
        <f t="shared" si="1857"/>
        <v>0</v>
      </c>
      <c r="X572" s="101">
        <f t="shared" si="1858"/>
        <v>0</v>
      </c>
      <c r="Y572" s="116" t="str">
        <f t="shared" si="1646"/>
        <v/>
      </c>
    </row>
    <row r="573" spans="1:25" hidden="1">
      <c r="A573" s="48"/>
      <c r="B573" s="43"/>
      <c r="C573" s="49"/>
      <c r="D573" s="76"/>
      <c r="E573" s="50">
        <v>613500</v>
      </c>
      <c r="F573" s="54" t="s">
        <v>79</v>
      </c>
      <c r="G573" s="99">
        <v>700</v>
      </c>
      <c r="H573" s="100">
        <v>0</v>
      </c>
      <c r="I573" s="98">
        <f t="shared" si="1851"/>
        <v>700</v>
      </c>
      <c r="J573" s="99"/>
      <c r="K573" s="100"/>
      <c r="L573" s="98">
        <f t="shared" si="1852"/>
        <v>0</v>
      </c>
      <c r="M573" s="52"/>
      <c r="N573" s="53"/>
      <c r="O573" s="98">
        <f t="shared" si="1853"/>
        <v>0</v>
      </c>
      <c r="P573" s="52"/>
      <c r="Q573" s="53"/>
      <c r="R573" s="98">
        <f t="shared" si="1854"/>
        <v>0</v>
      </c>
      <c r="S573" s="52"/>
      <c r="T573" s="53"/>
      <c r="U573" s="98">
        <f t="shared" si="1855"/>
        <v>0</v>
      </c>
      <c r="V573" s="99">
        <f t="shared" si="1856"/>
        <v>0</v>
      </c>
      <c r="W573" s="100">
        <f t="shared" si="1857"/>
        <v>0</v>
      </c>
      <c r="X573" s="101">
        <f t="shared" si="1858"/>
        <v>0</v>
      </c>
      <c r="Y573" s="116" t="str">
        <f t="shared" si="1646"/>
        <v/>
      </c>
    </row>
    <row r="574" spans="1:25" hidden="1">
      <c r="A574" s="48"/>
      <c r="B574" s="43"/>
      <c r="C574" s="49"/>
      <c r="D574" s="76"/>
      <c r="E574" s="50">
        <v>613600</v>
      </c>
      <c r="F574" s="54" t="s">
        <v>82</v>
      </c>
      <c r="G574" s="99">
        <v>0</v>
      </c>
      <c r="H574" s="100">
        <v>0</v>
      </c>
      <c r="I574" s="98">
        <f t="shared" si="1851"/>
        <v>0</v>
      </c>
      <c r="J574" s="99"/>
      <c r="K574" s="100"/>
      <c r="L574" s="98">
        <f t="shared" si="1852"/>
        <v>0</v>
      </c>
      <c r="M574" s="52"/>
      <c r="N574" s="53"/>
      <c r="O574" s="98">
        <f t="shared" si="1853"/>
        <v>0</v>
      </c>
      <c r="P574" s="52"/>
      <c r="Q574" s="53"/>
      <c r="R574" s="98">
        <f t="shared" si="1854"/>
        <v>0</v>
      </c>
      <c r="S574" s="52"/>
      <c r="T574" s="53"/>
      <c r="U574" s="98">
        <f t="shared" si="1855"/>
        <v>0</v>
      </c>
      <c r="V574" s="99">
        <f t="shared" si="1856"/>
        <v>0</v>
      </c>
      <c r="W574" s="100">
        <f t="shared" si="1857"/>
        <v>0</v>
      </c>
      <c r="X574" s="101">
        <f t="shared" si="1858"/>
        <v>0</v>
      </c>
      <c r="Y574" s="116" t="str">
        <f t="shared" si="1646"/>
        <v/>
      </c>
    </row>
    <row r="575" spans="1:25" hidden="1">
      <c r="A575" s="48"/>
      <c r="B575" s="43"/>
      <c r="C575" s="49"/>
      <c r="D575" s="76"/>
      <c r="E575" s="50">
        <v>613700</v>
      </c>
      <c r="F575" s="54" t="s">
        <v>80</v>
      </c>
      <c r="G575" s="99">
        <v>32000</v>
      </c>
      <c r="H575" s="100">
        <v>0</v>
      </c>
      <c r="I575" s="98">
        <f t="shared" si="1851"/>
        <v>32000</v>
      </c>
      <c r="J575" s="99"/>
      <c r="K575" s="100"/>
      <c r="L575" s="98">
        <f t="shared" si="1852"/>
        <v>0</v>
      </c>
      <c r="M575" s="52"/>
      <c r="N575" s="53"/>
      <c r="O575" s="98">
        <f t="shared" si="1853"/>
        <v>0</v>
      </c>
      <c r="P575" s="52"/>
      <c r="Q575" s="53"/>
      <c r="R575" s="98">
        <f t="shared" si="1854"/>
        <v>0</v>
      </c>
      <c r="S575" s="52"/>
      <c r="T575" s="53"/>
      <c r="U575" s="98">
        <f t="shared" si="1855"/>
        <v>0</v>
      </c>
      <c r="V575" s="99">
        <f t="shared" si="1856"/>
        <v>0</v>
      </c>
      <c r="W575" s="100">
        <f t="shared" si="1857"/>
        <v>0</v>
      </c>
      <c r="X575" s="101">
        <f t="shared" si="1858"/>
        <v>0</v>
      </c>
      <c r="Y575" s="116" t="str">
        <f t="shared" si="1646"/>
        <v/>
      </c>
    </row>
    <row r="576" spans="1:25" hidden="1">
      <c r="A576" s="48"/>
      <c r="B576" s="43"/>
      <c r="C576" s="49"/>
      <c r="D576" s="76"/>
      <c r="E576" s="50">
        <v>613800</v>
      </c>
      <c r="F576" s="54" t="s">
        <v>83</v>
      </c>
      <c r="G576" s="99">
        <v>0</v>
      </c>
      <c r="H576" s="100">
        <v>0</v>
      </c>
      <c r="I576" s="98">
        <f t="shared" si="1851"/>
        <v>0</v>
      </c>
      <c r="J576" s="99"/>
      <c r="K576" s="100"/>
      <c r="L576" s="98">
        <f t="shared" si="1852"/>
        <v>0</v>
      </c>
      <c r="M576" s="52"/>
      <c r="N576" s="53"/>
      <c r="O576" s="98">
        <f t="shared" si="1853"/>
        <v>0</v>
      </c>
      <c r="P576" s="52"/>
      <c r="Q576" s="53"/>
      <c r="R576" s="98">
        <f t="shared" si="1854"/>
        <v>0</v>
      </c>
      <c r="S576" s="52"/>
      <c r="T576" s="53"/>
      <c r="U576" s="98">
        <f t="shared" si="1855"/>
        <v>0</v>
      </c>
      <c r="V576" s="99">
        <f t="shared" si="1856"/>
        <v>0</v>
      </c>
      <c r="W576" s="100">
        <f t="shared" si="1857"/>
        <v>0</v>
      </c>
      <c r="X576" s="101">
        <f t="shared" si="1858"/>
        <v>0</v>
      </c>
      <c r="Y576" s="116" t="str">
        <f t="shared" si="1646"/>
        <v/>
      </c>
    </row>
    <row r="577" spans="1:25" hidden="1">
      <c r="A577" s="48"/>
      <c r="B577" s="43"/>
      <c r="C577" s="49"/>
      <c r="D577" s="76"/>
      <c r="E577" s="50">
        <v>613900</v>
      </c>
      <c r="F577" s="54" t="s">
        <v>81</v>
      </c>
      <c r="G577" s="99">
        <v>20000</v>
      </c>
      <c r="H577" s="100">
        <v>0</v>
      </c>
      <c r="I577" s="98">
        <f t="shared" si="1851"/>
        <v>20000</v>
      </c>
      <c r="J577" s="99"/>
      <c r="K577" s="100"/>
      <c r="L577" s="98">
        <f t="shared" si="1852"/>
        <v>0</v>
      </c>
      <c r="M577" s="52"/>
      <c r="N577" s="53"/>
      <c r="O577" s="98">
        <f t="shared" si="1853"/>
        <v>0</v>
      </c>
      <c r="P577" s="52"/>
      <c r="Q577" s="53"/>
      <c r="R577" s="98">
        <f t="shared" si="1854"/>
        <v>0</v>
      </c>
      <c r="S577" s="52"/>
      <c r="T577" s="53"/>
      <c r="U577" s="98">
        <f t="shared" si="1855"/>
        <v>0</v>
      </c>
      <c r="V577" s="99">
        <f t="shared" si="1856"/>
        <v>0</v>
      </c>
      <c r="W577" s="100">
        <f t="shared" si="1857"/>
        <v>0</v>
      </c>
      <c r="X577" s="101">
        <f t="shared" si="1858"/>
        <v>0</v>
      </c>
      <c r="Y577" s="116" t="str">
        <f t="shared" si="1646"/>
        <v/>
      </c>
    </row>
    <row r="578" spans="1:25" hidden="1">
      <c r="A578" s="48"/>
      <c r="B578" s="43"/>
      <c r="C578" s="49"/>
      <c r="D578" s="76"/>
      <c r="E578" s="50">
        <v>613900</v>
      </c>
      <c r="F578" s="54" t="s">
        <v>84</v>
      </c>
      <c r="G578" s="99">
        <v>0</v>
      </c>
      <c r="H578" s="100">
        <v>0</v>
      </c>
      <c r="I578" s="98">
        <f t="shared" si="1851"/>
        <v>0</v>
      </c>
      <c r="J578" s="99"/>
      <c r="K578" s="100"/>
      <c r="L578" s="98">
        <f t="shared" si="1852"/>
        <v>0</v>
      </c>
      <c r="M578" s="52"/>
      <c r="N578" s="53"/>
      <c r="O578" s="98">
        <f t="shared" si="1853"/>
        <v>0</v>
      </c>
      <c r="P578" s="52"/>
      <c r="Q578" s="53"/>
      <c r="R578" s="98">
        <f t="shared" si="1854"/>
        <v>0</v>
      </c>
      <c r="S578" s="52"/>
      <c r="T578" s="53"/>
      <c r="U578" s="98">
        <f t="shared" si="1855"/>
        <v>0</v>
      </c>
      <c r="V578" s="99">
        <f t="shared" si="1856"/>
        <v>0</v>
      </c>
      <c r="W578" s="100">
        <f t="shared" si="1857"/>
        <v>0</v>
      </c>
      <c r="X578" s="101">
        <f t="shared" si="1858"/>
        <v>0</v>
      </c>
      <c r="Y578" s="116" t="str">
        <f t="shared" si="1646"/>
        <v/>
      </c>
    </row>
    <row r="579" spans="1:25" hidden="1">
      <c r="A579" s="40"/>
      <c r="B579" s="41"/>
      <c r="C579" s="42"/>
      <c r="D579" s="76"/>
      <c r="E579" s="44">
        <v>821000</v>
      </c>
      <c r="F579" s="45" t="s">
        <v>85</v>
      </c>
      <c r="G579" s="94">
        <f>SUM(G580:G581)</f>
        <v>5000</v>
      </c>
      <c r="H579" s="95">
        <f t="shared" ref="H579" si="1859">SUM(H580:H581)</f>
        <v>0</v>
      </c>
      <c r="I579" s="96">
        <f t="shared" ref="I579" si="1860">SUM(I580:I581)</f>
        <v>5000</v>
      </c>
      <c r="J579" s="94">
        <f t="shared" ref="J579" si="1861">SUM(J580:J581)</f>
        <v>0</v>
      </c>
      <c r="K579" s="95">
        <f t="shared" ref="K579" si="1862">SUM(K580:K581)</f>
        <v>0</v>
      </c>
      <c r="L579" s="96">
        <f t="shared" ref="L579" si="1863">SUM(L580:L581)</f>
        <v>0</v>
      </c>
      <c r="M579" s="94">
        <f t="shared" ref="M579" si="1864">SUM(M580:M581)</f>
        <v>0</v>
      </c>
      <c r="N579" s="95">
        <f t="shared" ref="N579" si="1865">SUM(N580:N581)</f>
        <v>0</v>
      </c>
      <c r="O579" s="96">
        <f t="shared" ref="O579" si="1866">SUM(O580:O581)</f>
        <v>0</v>
      </c>
      <c r="P579" s="94">
        <f t="shared" ref="P579" si="1867">SUM(P580:P581)</f>
        <v>0</v>
      </c>
      <c r="Q579" s="95">
        <f t="shared" ref="Q579" si="1868">SUM(Q580:Q581)</f>
        <v>0</v>
      </c>
      <c r="R579" s="96">
        <f t="shared" ref="R579" si="1869">SUM(R580:R581)</f>
        <v>0</v>
      </c>
      <c r="S579" s="94">
        <f t="shared" ref="S579" si="1870">SUM(S580:S581)</f>
        <v>0</v>
      </c>
      <c r="T579" s="95">
        <f t="shared" ref="T579" si="1871">SUM(T580:T581)</f>
        <v>0</v>
      </c>
      <c r="U579" s="96">
        <f t="shared" ref="U579" si="1872">SUM(U580:U581)</f>
        <v>0</v>
      </c>
      <c r="V579" s="94">
        <f t="shared" ref="V579" si="1873">SUM(V580:V581)</f>
        <v>0</v>
      </c>
      <c r="W579" s="95">
        <f t="shared" ref="W579" si="1874">SUM(W580:W581)</f>
        <v>0</v>
      </c>
      <c r="X579" s="97">
        <f t="shared" ref="X579" si="1875">SUM(X580:X581)</f>
        <v>0</v>
      </c>
      <c r="Y579" s="116" t="str">
        <f t="shared" si="1646"/>
        <v/>
      </c>
    </row>
    <row r="580" spans="1:25" hidden="1">
      <c r="A580" s="48"/>
      <c r="B580" s="43"/>
      <c r="C580" s="49"/>
      <c r="D580" s="76"/>
      <c r="E580" s="50">
        <v>821200</v>
      </c>
      <c r="F580" s="51" t="s">
        <v>86</v>
      </c>
      <c r="G580" s="99">
        <v>0</v>
      </c>
      <c r="H580" s="100">
        <v>0</v>
      </c>
      <c r="I580" s="98">
        <f>SUM(G580:H580)</f>
        <v>0</v>
      </c>
      <c r="J580" s="99"/>
      <c r="K580" s="100"/>
      <c r="L580" s="98">
        <f>SUM(J580:K580)</f>
        <v>0</v>
      </c>
      <c r="M580" s="52"/>
      <c r="N580" s="53"/>
      <c r="O580" s="98">
        <f>SUM(M580:N580)</f>
        <v>0</v>
      </c>
      <c r="P580" s="52"/>
      <c r="Q580" s="53"/>
      <c r="R580" s="98">
        <f>SUM(P580:Q580)</f>
        <v>0</v>
      </c>
      <c r="S580" s="52"/>
      <c r="T580" s="53"/>
      <c r="U580" s="98">
        <f>SUM(S580:T580)</f>
        <v>0</v>
      </c>
      <c r="V580" s="99">
        <f t="shared" ref="V580:V581" si="1876">S580+P580+M580+J580</f>
        <v>0</v>
      </c>
      <c r="W580" s="100">
        <f t="shared" ref="W580:W581" si="1877">T580+Q580+N580+K580</f>
        <v>0</v>
      </c>
      <c r="X580" s="101">
        <f>SUM(V580:W580)</f>
        <v>0</v>
      </c>
      <c r="Y580" s="116" t="str">
        <f t="shared" ref="Y580:Y643" si="1878">IF(OR(V580&gt;G580, W580&gt;H580),"Ukupni operativni plan je veći od Proračuna!","")</f>
        <v/>
      </c>
    </row>
    <row r="581" spans="1:25" ht="12.75" hidden="1" thickBot="1">
      <c r="A581" s="55"/>
      <c r="B581" s="56"/>
      <c r="C581" s="57"/>
      <c r="D581" s="81"/>
      <c r="E581" s="58">
        <v>821300</v>
      </c>
      <c r="F581" s="59" t="s">
        <v>87</v>
      </c>
      <c r="G581" s="103">
        <v>5000</v>
      </c>
      <c r="H581" s="104">
        <v>0</v>
      </c>
      <c r="I581" s="102">
        <f>SUM(G581:H581)</f>
        <v>5000</v>
      </c>
      <c r="J581" s="103"/>
      <c r="K581" s="104"/>
      <c r="L581" s="102">
        <f>SUM(J581:K581)</f>
        <v>0</v>
      </c>
      <c r="M581" s="60"/>
      <c r="N581" s="61"/>
      <c r="O581" s="102">
        <f>SUM(M581:N581)</f>
        <v>0</v>
      </c>
      <c r="P581" s="60"/>
      <c r="Q581" s="61"/>
      <c r="R581" s="102">
        <f>SUM(P581:Q581)</f>
        <v>0</v>
      </c>
      <c r="S581" s="60"/>
      <c r="T581" s="61"/>
      <c r="U581" s="102">
        <f>SUM(S581:T581)</f>
        <v>0</v>
      </c>
      <c r="V581" s="103">
        <f t="shared" si="1876"/>
        <v>0</v>
      </c>
      <c r="W581" s="104">
        <f t="shared" si="1877"/>
        <v>0</v>
      </c>
      <c r="X581" s="105">
        <f>SUM(V581:W581)</f>
        <v>0</v>
      </c>
      <c r="Y581" s="116" t="str">
        <f t="shared" si="1878"/>
        <v/>
      </c>
    </row>
    <row r="582" spans="1:25" ht="12.75" hidden="1" thickBot="1">
      <c r="A582" s="62"/>
      <c r="B582" s="63"/>
      <c r="C582" s="64"/>
      <c r="D582" s="87"/>
      <c r="E582" s="63"/>
      <c r="F582" s="66" t="s">
        <v>174</v>
      </c>
      <c r="G582" s="106">
        <f>G562+G566+G568+G579</f>
        <v>1296270</v>
      </c>
      <c r="H582" s="107">
        <f t="shared" ref="H582:X582" si="1879">H562+H566+H568+H579</f>
        <v>0</v>
      </c>
      <c r="I582" s="108">
        <f t="shared" si="1879"/>
        <v>1296270</v>
      </c>
      <c r="J582" s="106">
        <f t="shared" si="1879"/>
        <v>0</v>
      </c>
      <c r="K582" s="107">
        <f t="shared" si="1879"/>
        <v>0</v>
      </c>
      <c r="L582" s="108">
        <f t="shared" si="1879"/>
        <v>0</v>
      </c>
      <c r="M582" s="106">
        <f t="shared" si="1879"/>
        <v>0</v>
      </c>
      <c r="N582" s="107">
        <f t="shared" si="1879"/>
        <v>0</v>
      </c>
      <c r="O582" s="108">
        <f t="shared" si="1879"/>
        <v>0</v>
      </c>
      <c r="P582" s="106">
        <f t="shared" si="1879"/>
        <v>0</v>
      </c>
      <c r="Q582" s="107">
        <f t="shared" si="1879"/>
        <v>0</v>
      </c>
      <c r="R582" s="108">
        <f t="shared" si="1879"/>
        <v>0</v>
      </c>
      <c r="S582" s="106">
        <f t="shared" si="1879"/>
        <v>0</v>
      </c>
      <c r="T582" s="107">
        <f t="shared" si="1879"/>
        <v>0</v>
      </c>
      <c r="U582" s="108">
        <f t="shared" si="1879"/>
        <v>0</v>
      </c>
      <c r="V582" s="106">
        <f t="shared" si="1879"/>
        <v>0</v>
      </c>
      <c r="W582" s="107">
        <f t="shared" si="1879"/>
        <v>0</v>
      </c>
      <c r="X582" s="109">
        <f t="shared" si="1879"/>
        <v>0</v>
      </c>
      <c r="Y582" s="116" t="str">
        <f t="shared" si="1878"/>
        <v/>
      </c>
    </row>
    <row r="583" spans="1:25" hidden="1">
      <c r="D583" s="67"/>
      <c r="G583" s="179"/>
      <c r="H583" s="179"/>
      <c r="I583" s="179"/>
      <c r="J583" s="179"/>
      <c r="K583" s="179"/>
      <c r="L583" s="179"/>
      <c r="Y583" s="116" t="str">
        <f t="shared" si="1878"/>
        <v/>
      </c>
    </row>
    <row r="584" spans="1:25" hidden="1">
      <c r="A584" s="68" t="s">
        <v>160</v>
      </c>
      <c r="B584" s="69" t="s">
        <v>119</v>
      </c>
      <c r="C584" s="70" t="s">
        <v>109</v>
      </c>
      <c r="D584" s="76"/>
      <c r="E584" s="43"/>
      <c r="F584" s="45" t="s">
        <v>37</v>
      </c>
      <c r="G584" s="180"/>
      <c r="H584" s="181"/>
      <c r="I584" s="182"/>
      <c r="J584" s="180"/>
      <c r="K584" s="181"/>
      <c r="L584" s="182"/>
      <c r="M584" s="48"/>
      <c r="N584" s="43"/>
      <c r="O584" s="49"/>
      <c r="P584" s="48"/>
      <c r="Q584" s="43"/>
      <c r="R584" s="49"/>
      <c r="S584" s="48"/>
      <c r="T584" s="43"/>
      <c r="U584" s="49"/>
      <c r="V584" s="48"/>
      <c r="W584" s="43"/>
      <c r="X584" s="74"/>
      <c r="Y584" s="116" t="str">
        <f t="shared" si="1878"/>
        <v/>
      </c>
    </row>
    <row r="585" spans="1:25" hidden="1">
      <c r="A585" s="40"/>
      <c r="B585" s="41"/>
      <c r="C585" s="42"/>
      <c r="D585" s="76"/>
      <c r="E585" s="44">
        <v>611000</v>
      </c>
      <c r="F585" s="45" t="s">
        <v>69</v>
      </c>
      <c r="G585" s="94">
        <f>SUM(G586:G588)</f>
        <v>844620</v>
      </c>
      <c r="H585" s="95">
        <f t="shared" ref="H585" si="1880">SUM(H586:H588)</f>
        <v>0</v>
      </c>
      <c r="I585" s="96">
        <f t="shared" ref="I585" si="1881">SUM(I586:I588)</f>
        <v>844620</v>
      </c>
      <c r="J585" s="94">
        <f t="shared" ref="J585" si="1882">SUM(J586:J588)</f>
        <v>0</v>
      </c>
      <c r="K585" s="95">
        <f t="shared" ref="K585" si="1883">SUM(K586:K588)</f>
        <v>0</v>
      </c>
      <c r="L585" s="96">
        <f t="shared" ref="L585" si="1884">SUM(L586:L588)</f>
        <v>0</v>
      </c>
      <c r="M585" s="94">
        <f t="shared" ref="M585" si="1885">SUM(M586:M588)</f>
        <v>0</v>
      </c>
      <c r="N585" s="95">
        <f t="shared" ref="N585" si="1886">SUM(N586:N588)</f>
        <v>0</v>
      </c>
      <c r="O585" s="96">
        <f t="shared" ref="O585" si="1887">SUM(O586:O588)</f>
        <v>0</v>
      </c>
      <c r="P585" s="94">
        <f t="shared" ref="P585" si="1888">SUM(P586:P588)</f>
        <v>0</v>
      </c>
      <c r="Q585" s="95">
        <f t="shared" ref="Q585" si="1889">SUM(Q586:Q588)</f>
        <v>0</v>
      </c>
      <c r="R585" s="96">
        <f t="shared" ref="R585" si="1890">SUM(R586:R588)</f>
        <v>0</v>
      </c>
      <c r="S585" s="94">
        <f t="shared" ref="S585" si="1891">SUM(S586:S588)</f>
        <v>0</v>
      </c>
      <c r="T585" s="95">
        <f t="shared" ref="T585" si="1892">SUM(T586:T588)</f>
        <v>0</v>
      </c>
      <c r="U585" s="96">
        <f t="shared" ref="U585" si="1893">SUM(U586:U588)</f>
        <v>0</v>
      </c>
      <c r="V585" s="94">
        <f t="shared" ref="V585" si="1894">SUM(V586:V588)</f>
        <v>0</v>
      </c>
      <c r="W585" s="95">
        <f t="shared" ref="W585" si="1895">SUM(W586:W588)</f>
        <v>0</v>
      </c>
      <c r="X585" s="97">
        <f t="shared" ref="X585" si="1896">SUM(X586:X588)</f>
        <v>0</v>
      </c>
      <c r="Y585" s="116" t="str">
        <f t="shared" si="1878"/>
        <v/>
      </c>
    </row>
    <row r="586" spans="1:25" hidden="1">
      <c r="A586" s="48"/>
      <c r="B586" s="43"/>
      <c r="C586" s="49"/>
      <c r="D586" s="76"/>
      <c r="E586" s="50">
        <v>611100</v>
      </c>
      <c r="F586" s="51" t="s">
        <v>70</v>
      </c>
      <c r="G586" s="99">
        <v>677850</v>
      </c>
      <c r="H586" s="100">
        <v>0</v>
      </c>
      <c r="I586" s="98">
        <f>SUM(G586:H586)</f>
        <v>677850</v>
      </c>
      <c r="J586" s="99"/>
      <c r="K586" s="100"/>
      <c r="L586" s="98">
        <f>SUM(J586:K586)</f>
        <v>0</v>
      </c>
      <c r="M586" s="52"/>
      <c r="N586" s="53"/>
      <c r="O586" s="98">
        <f>SUM(M586:N586)</f>
        <v>0</v>
      </c>
      <c r="P586" s="52"/>
      <c r="Q586" s="53"/>
      <c r="R586" s="98">
        <f>SUM(P586:Q586)</f>
        <v>0</v>
      </c>
      <c r="S586" s="52"/>
      <c r="T586" s="53"/>
      <c r="U586" s="98">
        <f>SUM(S586:T586)</f>
        <v>0</v>
      </c>
      <c r="V586" s="99">
        <f t="shared" ref="V586:V588" si="1897">S586+P586+M586+J586</f>
        <v>0</v>
      </c>
      <c r="W586" s="100">
        <f t="shared" ref="W586:W588" si="1898">T586+Q586+N586+K586</f>
        <v>0</v>
      </c>
      <c r="X586" s="101">
        <f>SUM(V586:W586)</f>
        <v>0</v>
      </c>
      <c r="Y586" s="116" t="str">
        <f t="shared" si="1878"/>
        <v/>
      </c>
    </row>
    <row r="587" spans="1:25" hidden="1">
      <c r="A587" s="48"/>
      <c r="B587" s="43"/>
      <c r="C587" s="49"/>
      <c r="D587" s="76"/>
      <c r="E587" s="50">
        <v>611200</v>
      </c>
      <c r="F587" s="51" t="s">
        <v>71</v>
      </c>
      <c r="G587" s="99">
        <v>166770</v>
      </c>
      <c r="H587" s="100">
        <v>0</v>
      </c>
      <c r="I587" s="98">
        <f t="shared" ref="I587:I588" si="1899">SUM(G587:H587)</f>
        <v>166770</v>
      </c>
      <c r="J587" s="99"/>
      <c r="K587" s="100"/>
      <c r="L587" s="98">
        <f t="shared" ref="L587:L588" si="1900">SUM(J587:K587)</f>
        <v>0</v>
      </c>
      <c r="M587" s="52"/>
      <c r="N587" s="53"/>
      <c r="O587" s="98">
        <f t="shared" ref="O587:O588" si="1901">SUM(M587:N587)</f>
        <v>0</v>
      </c>
      <c r="P587" s="52"/>
      <c r="Q587" s="53"/>
      <c r="R587" s="98">
        <f t="shared" ref="R587:R588" si="1902">SUM(P587:Q587)</f>
        <v>0</v>
      </c>
      <c r="S587" s="52"/>
      <c r="T587" s="53"/>
      <c r="U587" s="98">
        <f t="shared" ref="U587:U588" si="1903">SUM(S587:T587)</f>
        <v>0</v>
      </c>
      <c r="V587" s="99">
        <f t="shared" si="1897"/>
        <v>0</v>
      </c>
      <c r="W587" s="100">
        <f t="shared" si="1898"/>
        <v>0</v>
      </c>
      <c r="X587" s="101">
        <f t="shared" ref="X587:X588" si="1904">SUM(V587:W587)</f>
        <v>0</v>
      </c>
      <c r="Y587" s="116" t="str">
        <f t="shared" si="1878"/>
        <v/>
      </c>
    </row>
    <row r="588" spans="1:25" hidden="1">
      <c r="A588" s="48"/>
      <c r="B588" s="43"/>
      <c r="C588" s="49"/>
      <c r="D588" s="76"/>
      <c r="E588" s="50">
        <v>611200</v>
      </c>
      <c r="F588" s="51" t="s">
        <v>72</v>
      </c>
      <c r="G588" s="99">
        <v>0</v>
      </c>
      <c r="H588" s="100">
        <v>0</v>
      </c>
      <c r="I588" s="98">
        <f t="shared" si="1899"/>
        <v>0</v>
      </c>
      <c r="J588" s="99"/>
      <c r="K588" s="100"/>
      <c r="L588" s="98">
        <f t="shared" si="1900"/>
        <v>0</v>
      </c>
      <c r="M588" s="52"/>
      <c r="N588" s="53"/>
      <c r="O588" s="98">
        <f t="shared" si="1901"/>
        <v>0</v>
      </c>
      <c r="P588" s="52"/>
      <c r="Q588" s="53"/>
      <c r="R588" s="98">
        <f t="shared" si="1902"/>
        <v>0</v>
      </c>
      <c r="S588" s="52"/>
      <c r="T588" s="53"/>
      <c r="U588" s="98">
        <f t="shared" si="1903"/>
        <v>0</v>
      </c>
      <c r="V588" s="99">
        <f t="shared" si="1897"/>
        <v>0</v>
      </c>
      <c r="W588" s="100">
        <f t="shared" si="1898"/>
        <v>0</v>
      </c>
      <c r="X588" s="101">
        <f t="shared" si="1904"/>
        <v>0</v>
      </c>
      <c r="Y588" s="116" t="str">
        <f t="shared" si="1878"/>
        <v/>
      </c>
    </row>
    <row r="589" spans="1:25" hidden="1">
      <c r="A589" s="40"/>
      <c r="B589" s="41"/>
      <c r="C589" s="42"/>
      <c r="D589" s="76"/>
      <c r="E589" s="44">
        <v>612000</v>
      </c>
      <c r="F589" s="45" t="s">
        <v>73</v>
      </c>
      <c r="G589" s="94">
        <f>G590</f>
        <v>72580</v>
      </c>
      <c r="H589" s="95">
        <f t="shared" ref="H589" si="1905">H590</f>
        <v>0</v>
      </c>
      <c r="I589" s="96">
        <f t="shared" ref="I589" si="1906">I590</f>
        <v>72580</v>
      </c>
      <c r="J589" s="94">
        <f t="shared" ref="J589" si="1907">J590</f>
        <v>0</v>
      </c>
      <c r="K589" s="95">
        <f t="shared" ref="K589" si="1908">K590</f>
        <v>0</v>
      </c>
      <c r="L589" s="96">
        <f t="shared" ref="L589" si="1909">L590</f>
        <v>0</v>
      </c>
      <c r="M589" s="94">
        <f t="shared" ref="M589" si="1910">M590</f>
        <v>0</v>
      </c>
      <c r="N589" s="95">
        <f t="shared" ref="N589" si="1911">N590</f>
        <v>0</v>
      </c>
      <c r="O589" s="96">
        <f t="shared" ref="O589" si="1912">O590</f>
        <v>0</v>
      </c>
      <c r="P589" s="94">
        <f t="shared" ref="P589" si="1913">P590</f>
        <v>0</v>
      </c>
      <c r="Q589" s="95">
        <f t="shared" ref="Q589" si="1914">Q590</f>
        <v>0</v>
      </c>
      <c r="R589" s="96">
        <f t="shared" ref="R589" si="1915">R590</f>
        <v>0</v>
      </c>
      <c r="S589" s="94">
        <f t="shared" ref="S589" si="1916">S590</f>
        <v>0</v>
      </c>
      <c r="T589" s="95">
        <f t="shared" ref="T589" si="1917">T590</f>
        <v>0</v>
      </c>
      <c r="U589" s="96">
        <f t="shared" ref="U589" si="1918">U590</f>
        <v>0</v>
      </c>
      <c r="V589" s="94">
        <f t="shared" ref="V589" si="1919">V590</f>
        <v>0</v>
      </c>
      <c r="W589" s="95">
        <f t="shared" ref="W589" si="1920">W590</f>
        <v>0</v>
      </c>
      <c r="X589" s="97">
        <f t="shared" ref="X589" si="1921">X590</f>
        <v>0</v>
      </c>
      <c r="Y589" s="116" t="str">
        <f t="shared" si="1878"/>
        <v/>
      </c>
    </row>
    <row r="590" spans="1:25" hidden="1">
      <c r="A590" s="48"/>
      <c r="B590" s="43"/>
      <c r="C590" s="49"/>
      <c r="D590" s="76"/>
      <c r="E590" s="50">
        <v>612100</v>
      </c>
      <c r="F590" s="51" t="s">
        <v>73</v>
      </c>
      <c r="G590" s="99">
        <v>72580</v>
      </c>
      <c r="H590" s="100">
        <v>0</v>
      </c>
      <c r="I590" s="98">
        <f>SUM(G590:H590)</f>
        <v>72580</v>
      </c>
      <c r="J590" s="99"/>
      <c r="K590" s="100"/>
      <c r="L590" s="98">
        <f>SUM(J590:K590)</f>
        <v>0</v>
      </c>
      <c r="M590" s="52"/>
      <c r="N590" s="53"/>
      <c r="O590" s="98">
        <f>SUM(M590:N590)</f>
        <v>0</v>
      </c>
      <c r="P590" s="52"/>
      <c r="Q590" s="53"/>
      <c r="R590" s="98">
        <f>SUM(P590:Q590)</f>
        <v>0</v>
      </c>
      <c r="S590" s="52"/>
      <c r="T590" s="53"/>
      <c r="U590" s="98">
        <f>SUM(S590:T590)</f>
        <v>0</v>
      </c>
      <c r="V590" s="99">
        <f>S590+P590+M590+J590</f>
        <v>0</v>
      </c>
      <c r="W590" s="100">
        <f>T590+Q590+N590+K590</f>
        <v>0</v>
      </c>
      <c r="X590" s="101">
        <f>SUM(V590:W590)</f>
        <v>0</v>
      </c>
      <c r="Y590" s="116" t="str">
        <f t="shared" si="1878"/>
        <v/>
      </c>
    </row>
    <row r="591" spans="1:25" hidden="1">
      <c r="A591" s="40"/>
      <c r="B591" s="41"/>
      <c r="C591" s="42"/>
      <c r="D591" s="76"/>
      <c r="E591" s="44">
        <v>613000</v>
      </c>
      <c r="F591" s="45" t="s">
        <v>74</v>
      </c>
      <c r="G591" s="94">
        <f>SUM(G592:G601)</f>
        <v>120500</v>
      </c>
      <c r="H591" s="95">
        <f t="shared" ref="H591" si="1922">SUM(H592:H601)</f>
        <v>20710</v>
      </c>
      <c r="I591" s="96">
        <f t="shared" ref="I591" si="1923">SUM(I592:I601)</f>
        <v>141210</v>
      </c>
      <c r="J591" s="94">
        <f t="shared" ref="J591" si="1924">SUM(J592:J601)</f>
        <v>0</v>
      </c>
      <c r="K591" s="95">
        <f t="shared" ref="K591" si="1925">SUM(K592:K601)</f>
        <v>0</v>
      </c>
      <c r="L591" s="96">
        <f t="shared" ref="L591" si="1926">SUM(L592:L601)</f>
        <v>0</v>
      </c>
      <c r="M591" s="94">
        <f t="shared" ref="M591" si="1927">SUM(M592:M601)</f>
        <v>0</v>
      </c>
      <c r="N591" s="95">
        <f t="shared" ref="N591" si="1928">SUM(N592:N601)</f>
        <v>0</v>
      </c>
      <c r="O591" s="96">
        <f t="shared" ref="O591" si="1929">SUM(O592:O601)</f>
        <v>0</v>
      </c>
      <c r="P591" s="94">
        <f t="shared" ref="P591" si="1930">SUM(P592:P601)</f>
        <v>0</v>
      </c>
      <c r="Q591" s="95">
        <f t="shared" ref="Q591" si="1931">SUM(Q592:Q601)</f>
        <v>0</v>
      </c>
      <c r="R591" s="96">
        <f t="shared" ref="R591" si="1932">SUM(R592:R601)</f>
        <v>0</v>
      </c>
      <c r="S591" s="94">
        <f t="shared" ref="S591" si="1933">SUM(S592:S601)</f>
        <v>0</v>
      </c>
      <c r="T591" s="95">
        <f t="shared" ref="T591" si="1934">SUM(T592:T601)</f>
        <v>0</v>
      </c>
      <c r="U591" s="96">
        <f t="shared" ref="U591" si="1935">SUM(U592:U601)</f>
        <v>0</v>
      </c>
      <c r="V591" s="94">
        <f t="shared" ref="V591" si="1936">SUM(V592:V601)</f>
        <v>0</v>
      </c>
      <c r="W591" s="95">
        <f t="shared" ref="W591" si="1937">SUM(W592:W601)</f>
        <v>0</v>
      </c>
      <c r="X591" s="97">
        <f t="shared" ref="X591" si="1938">SUM(X592:X601)</f>
        <v>0</v>
      </c>
      <c r="Y591" s="116" t="str">
        <f t="shared" si="1878"/>
        <v/>
      </c>
    </row>
    <row r="592" spans="1:25" hidden="1">
      <c r="A592" s="48"/>
      <c r="B592" s="43"/>
      <c r="C592" s="49"/>
      <c r="D592" s="76"/>
      <c r="E592" s="50">
        <v>613100</v>
      </c>
      <c r="F592" s="54" t="s">
        <v>75</v>
      </c>
      <c r="G592" s="99">
        <v>4000</v>
      </c>
      <c r="H592" s="100">
        <v>0</v>
      </c>
      <c r="I592" s="98">
        <f t="shared" ref="I592:I601" si="1939">SUM(G592:H592)</f>
        <v>4000</v>
      </c>
      <c r="J592" s="99"/>
      <c r="K592" s="100"/>
      <c r="L592" s="98">
        <f t="shared" ref="L592:L601" si="1940">SUM(J592:K592)</f>
        <v>0</v>
      </c>
      <c r="M592" s="52"/>
      <c r="N592" s="53"/>
      <c r="O592" s="98">
        <f t="shared" ref="O592:O601" si="1941">SUM(M592:N592)</f>
        <v>0</v>
      </c>
      <c r="P592" s="52"/>
      <c r="Q592" s="53"/>
      <c r="R592" s="98">
        <f t="shared" ref="R592:R601" si="1942">SUM(P592:Q592)</f>
        <v>0</v>
      </c>
      <c r="S592" s="52"/>
      <c r="T592" s="53"/>
      <c r="U592" s="98">
        <f t="shared" ref="U592:U601" si="1943">SUM(S592:T592)</f>
        <v>0</v>
      </c>
      <c r="V592" s="99">
        <f t="shared" ref="V592:V601" si="1944">S592+P592+M592+J592</f>
        <v>0</v>
      </c>
      <c r="W592" s="100">
        <f t="shared" ref="W592:W601" si="1945">T592+Q592+N592+K592</f>
        <v>0</v>
      </c>
      <c r="X592" s="101">
        <f t="shared" ref="X592:X601" si="1946">SUM(V592:W592)</f>
        <v>0</v>
      </c>
      <c r="Y592" s="116" t="str">
        <f t="shared" si="1878"/>
        <v/>
      </c>
    </row>
    <row r="593" spans="1:25" hidden="1">
      <c r="A593" s="48"/>
      <c r="B593" s="43"/>
      <c r="C593" s="49"/>
      <c r="D593" s="76"/>
      <c r="E593" s="50">
        <v>613200</v>
      </c>
      <c r="F593" s="54" t="s">
        <v>76</v>
      </c>
      <c r="G593" s="99">
        <v>50000</v>
      </c>
      <c r="H593" s="100">
        <v>0</v>
      </c>
      <c r="I593" s="98">
        <f t="shared" si="1939"/>
        <v>50000</v>
      </c>
      <c r="J593" s="99"/>
      <c r="K593" s="100"/>
      <c r="L593" s="98">
        <f t="shared" si="1940"/>
        <v>0</v>
      </c>
      <c r="M593" s="52"/>
      <c r="N593" s="53"/>
      <c r="O593" s="98">
        <f t="shared" si="1941"/>
        <v>0</v>
      </c>
      <c r="P593" s="52"/>
      <c r="Q593" s="53"/>
      <c r="R593" s="98">
        <f t="shared" si="1942"/>
        <v>0</v>
      </c>
      <c r="S593" s="52"/>
      <c r="T593" s="53"/>
      <c r="U593" s="98">
        <f t="shared" si="1943"/>
        <v>0</v>
      </c>
      <c r="V593" s="99">
        <f t="shared" si="1944"/>
        <v>0</v>
      </c>
      <c r="W593" s="100">
        <f t="shared" si="1945"/>
        <v>0</v>
      </c>
      <c r="X593" s="101">
        <f t="shared" si="1946"/>
        <v>0</v>
      </c>
      <c r="Y593" s="116" t="str">
        <f t="shared" si="1878"/>
        <v/>
      </c>
    </row>
    <row r="594" spans="1:25" hidden="1">
      <c r="A594" s="48"/>
      <c r="B594" s="43"/>
      <c r="C594" s="49"/>
      <c r="D594" s="76"/>
      <c r="E594" s="50">
        <v>613300</v>
      </c>
      <c r="F594" s="54" t="s">
        <v>77</v>
      </c>
      <c r="G594" s="99">
        <v>7500</v>
      </c>
      <c r="H594" s="100">
        <v>0</v>
      </c>
      <c r="I594" s="98">
        <f t="shared" si="1939"/>
        <v>7500</v>
      </c>
      <c r="J594" s="99"/>
      <c r="K594" s="100"/>
      <c r="L594" s="98">
        <f t="shared" si="1940"/>
        <v>0</v>
      </c>
      <c r="M594" s="52"/>
      <c r="N594" s="53"/>
      <c r="O594" s="98">
        <f t="shared" si="1941"/>
        <v>0</v>
      </c>
      <c r="P594" s="52"/>
      <c r="Q594" s="53"/>
      <c r="R594" s="98">
        <f t="shared" si="1942"/>
        <v>0</v>
      </c>
      <c r="S594" s="52"/>
      <c r="T594" s="53"/>
      <c r="U594" s="98">
        <f t="shared" si="1943"/>
        <v>0</v>
      </c>
      <c r="V594" s="99">
        <f t="shared" si="1944"/>
        <v>0</v>
      </c>
      <c r="W594" s="100">
        <f t="shared" si="1945"/>
        <v>0</v>
      </c>
      <c r="X594" s="101">
        <f t="shared" si="1946"/>
        <v>0</v>
      </c>
      <c r="Y594" s="116" t="str">
        <f t="shared" si="1878"/>
        <v/>
      </c>
    </row>
    <row r="595" spans="1:25" hidden="1">
      <c r="A595" s="48"/>
      <c r="B595" s="43"/>
      <c r="C595" s="49"/>
      <c r="D595" s="76"/>
      <c r="E595" s="50">
        <v>613400</v>
      </c>
      <c r="F595" s="54" t="s">
        <v>78</v>
      </c>
      <c r="G595" s="99">
        <v>17000</v>
      </c>
      <c r="H595" s="100">
        <v>0</v>
      </c>
      <c r="I595" s="98">
        <f t="shared" si="1939"/>
        <v>17000</v>
      </c>
      <c r="J595" s="99"/>
      <c r="K595" s="100"/>
      <c r="L595" s="98">
        <f t="shared" si="1940"/>
        <v>0</v>
      </c>
      <c r="M595" s="52"/>
      <c r="N595" s="53"/>
      <c r="O595" s="98">
        <f t="shared" si="1941"/>
        <v>0</v>
      </c>
      <c r="P595" s="52"/>
      <c r="Q595" s="53"/>
      <c r="R595" s="98">
        <f t="shared" si="1942"/>
        <v>0</v>
      </c>
      <c r="S595" s="52"/>
      <c r="T595" s="53"/>
      <c r="U595" s="98">
        <f t="shared" si="1943"/>
        <v>0</v>
      </c>
      <c r="V595" s="99">
        <f t="shared" si="1944"/>
        <v>0</v>
      </c>
      <c r="W595" s="100">
        <f t="shared" si="1945"/>
        <v>0</v>
      </c>
      <c r="X595" s="101">
        <f t="shared" si="1946"/>
        <v>0</v>
      </c>
      <c r="Y595" s="116" t="str">
        <f t="shared" si="1878"/>
        <v/>
      </c>
    </row>
    <row r="596" spans="1:25" hidden="1">
      <c r="A596" s="48"/>
      <c r="B596" s="43"/>
      <c r="C596" s="49"/>
      <c r="D596" s="76"/>
      <c r="E596" s="50">
        <v>613500</v>
      </c>
      <c r="F596" s="54" t="s">
        <v>79</v>
      </c>
      <c r="G596" s="99">
        <v>3000</v>
      </c>
      <c r="H596" s="100">
        <v>0</v>
      </c>
      <c r="I596" s="98">
        <f t="shared" si="1939"/>
        <v>3000</v>
      </c>
      <c r="J596" s="99"/>
      <c r="K596" s="100"/>
      <c r="L596" s="98">
        <f t="shared" si="1940"/>
        <v>0</v>
      </c>
      <c r="M596" s="52"/>
      <c r="N596" s="53"/>
      <c r="O596" s="98">
        <f t="shared" si="1941"/>
        <v>0</v>
      </c>
      <c r="P596" s="52"/>
      <c r="Q596" s="53"/>
      <c r="R596" s="98">
        <f t="shared" si="1942"/>
        <v>0</v>
      </c>
      <c r="S596" s="52"/>
      <c r="T596" s="53"/>
      <c r="U596" s="98">
        <f t="shared" si="1943"/>
        <v>0</v>
      </c>
      <c r="V596" s="99">
        <f t="shared" si="1944"/>
        <v>0</v>
      </c>
      <c r="W596" s="100">
        <f t="shared" si="1945"/>
        <v>0</v>
      </c>
      <c r="X596" s="101">
        <f t="shared" si="1946"/>
        <v>0</v>
      </c>
      <c r="Y596" s="116" t="str">
        <f t="shared" si="1878"/>
        <v/>
      </c>
    </row>
    <row r="597" spans="1:25" hidden="1">
      <c r="A597" s="48"/>
      <c r="B597" s="43"/>
      <c r="C597" s="49"/>
      <c r="D597" s="76"/>
      <c r="E597" s="50">
        <v>613600</v>
      </c>
      <c r="F597" s="54" t="s">
        <v>82</v>
      </c>
      <c r="G597" s="99">
        <v>0</v>
      </c>
      <c r="H597" s="100">
        <v>0</v>
      </c>
      <c r="I597" s="98">
        <f t="shared" si="1939"/>
        <v>0</v>
      </c>
      <c r="J597" s="99"/>
      <c r="K597" s="100"/>
      <c r="L597" s="98">
        <f t="shared" si="1940"/>
        <v>0</v>
      </c>
      <c r="M597" s="52"/>
      <c r="N597" s="53"/>
      <c r="O597" s="98">
        <f t="shared" si="1941"/>
        <v>0</v>
      </c>
      <c r="P597" s="52"/>
      <c r="Q597" s="53"/>
      <c r="R597" s="98">
        <f t="shared" si="1942"/>
        <v>0</v>
      </c>
      <c r="S597" s="52"/>
      <c r="T597" s="53"/>
      <c r="U597" s="98">
        <f t="shared" si="1943"/>
        <v>0</v>
      </c>
      <c r="V597" s="99">
        <f t="shared" si="1944"/>
        <v>0</v>
      </c>
      <c r="W597" s="100">
        <f t="shared" si="1945"/>
        <v>0</v>
      </c>
      <c r="X597" s="101">
        <f t="shared" si="1946"/>
        <v>0</v>
      </c>
      <c r="Y597" s="116" t="str">
        <f t="shared" si="1878"/>
        <v/>
      </c>
    </row>
    <row r="598" spans="1:25" hidden="1">
      <c r="A598" s="48"/>
      <c r="B598" s="43"/>
      <c r="C598" s="49"/>
      <c r="D598" s="76"/>
      <c r="E598" s="50">
        <v>613700</v>
      </c>
      <c r="F598" s="54" t="s">
        <v>80</v>
      </c>
      <c r="G598" s="99">
        <v>14000</v>
      </c>
      <c r="H598" s="100">
        <v>0</v>
      </c>
      <c r="I598" s="98">
        <f t="shared" si="1939"/>
        <v>14000</v>
      </c>
      <c r="J598" s="99"/>
      <c r="K598" s="100"/>
      <c r="L598" s="98">
        <f t="shared" si="1940"/>
        <v>0</v>
      </c>
      <c r="M598" s="52"/>
      <c r="N598" s="53"/>
      <c r="O598" s="98">
        <f t="shared" si="1941"/>
        <v>0</v>
      </c>
      <c r="P598" s="52"/>
      <c r="Q598" s="53"/>
      <c r="R598" s="98">
        <f t="shared" si="1942"/>
        <v>0</v>
      </c>
      <c r="S598" s="52"/>
      <c r="T598" s="53"/>
      <c r="U598" s="98">
        <f t="shared" si="1943"/>
        <v>0</v>
      </c>
      <c r="V598" s="99">
        <f t="shared" si="1944"/>
        <v>0</v>
      </c>
      <c r="W598" s="100">
        <f t="shared" si="1945"/>
        <v>0</v>
      </c>
      <c r="X598" s="101">
        <f t="shared" si="1946"/>
        <v>0</v>
      </c>
      <c r="Y598" s="116" t="str">
        <f t="shared" si="1878"/>
        <v/>
      </c>
    </row>
    <row r="599" spans="1:25" hidden="1">
      <c r="A599" s="48"/>
      <c r="B599" s="43"/>
      <c r="C599" s="49"/>
      <c r="D599" s="76"/>
      <c r="E599" s="50">
        <v>613800</v>
      </c>
      <c r="F599" s="54" t="s">
        <v>83</v>
      </c>
      <c r="G599" s="99">
        <v>0</v>
      </c>
      <c r="H599" s="100">
        <v>0</v>
      </c>
      <c r="I599" s="98">
        <f t="shared" si="1939"/>
        <v>0</v>
      </c>
      <c r="J599" s="99"/>
      <c r="K599" s="100"/>
      <c r="L599" s="98">
        <f t="shared" si="1940"/>
        <v>0</v>
      </c>
      <c r="M599" s="52"/>
      <c r="N599" s="53"/>
      <c r="O599" s="98">
        <f t="shared" si="1941"/>
        <v>0</v>
      </c>
      <c r="P599" s="52"/>
      <c r="Q599" s="53"/>
      <c r="R599" s="98">
        <f t="shared" si="1942"/>
        <v>0</v>
      </c>
      <c r="S599" s="52"/>
      <c r="T599" s="53"/>
      <c r="U599" s="98">
        <f t="shared" si="1943"/>
        <v>0</v>
      </c>
      <c r="V599" s="99">
        <f t="shared" si="1944"/>
        <v>0</v>
      </c>
      <c r="W599" s="100">
        <f t="shared" si="1945"/>
        <v>0</v>
      </c>
      <c r="X599" s="101">
        <f t="shared" si="1946"/>
        <v>0</v>
      </c>
      <c r="Y599" s="116" t="str">
        <f t="shared" si="1878"/>
        <v/>
      </c>
    </row>
    <row r="600" spans="1:25" hidden="1">
      <c r="A600" s="48"/>
      <c r="B600" s="43"/>
      <c r="C600" s="49"/>
      <c r="D600" s="76"/>
      <c r="E600" s="50">
        <v>613900</v>
      </c>
      <c r="F600" s="54" t="s">
        <v>81</v>
      </c>
      <c r="G600" s="99">
        <v>25000</v>
      </c>
      <c r="H600" s="100">
        <v>0</v>
      </c>
      <c r="I600" s="98">
        <f t="shared" si="1939"/>
        <v>25000</v>
      </c>
      <c r="J600" s="99"/>
      <c r="K600" s="100"/>
      <c r="L600" s="98">
        <f t="shared" si="1940"/>
        <v>0</v>
      </c>
      <c r="M600" s="52"/>
      <c r="N600" s="53"/>
      <c r="O600" s="98">
        <f t="shared" si="1941"/>
        <v>0</v>
      </c>
      <c r="P600" s="52"/>
      <c r="Q600" s="53"/>
      <c r="R600" s="98">
        <f t="shared" si="1942"/>
        <v>0</v>
      </c>
      <c r="S600" s="52"/>
      <c r="T600" s="53"/>
      <c r="U600" s="98">
        <f t="shared" si="1943"/>
        <v>0</v>
      </c>
      <c r="V600" s="99">
        <f t="shared" si="1944"/>
        <v>0</v>
      </c>
      <c r="W600" s="100">
        <f t="shared" si="1945"/>
        <v>0</v>
      </c>
      <c r="X600" s="101">
        <f t="shared" si="1946"/>
        <v>0</v>
      </c>
      <c r="Y600" s="116" t="str">
        <f t="shared" si="1878"/>
        <v/>
      </c>
    </row>
    <row r="601" spans="1:25" hidden="1">
      <c r="A601" s="48"/>
      <c r="B601" s="43"/>
      <c r="C601" s="49"/>
      <c r="D601" s="76"/>
      <c r="E601" s="50">
        <v>613900</v>
      </c>
      <c r="F601" s="54" t="s">
        <v>241</v>
      </c>
      <c r="G601" s="99">
        <v>0</v>
      </c>
      <c r="H601" s="100">
        <v>20710</v>
      </c>
      <c r="I601" s="98">
        <f t="shared" si="1939"/>
        <v>20710</v>
      </c>
      <c r="J601" s="99"/>
      <c r="K601" s="100"/>
      <c r="L601" s="98">
        <f t="shared" si="1940"/>
        <v>0</v>
      </c>
      <c r="M601" s="52"/>
      <c r="N601" s="53"/>
      <c r="O601" s="98">
        <f t="shared" si="1941"/>
        <v>0</v>
      </c>
      <c r="P601" s="52"/>
      <c r="Q601" s="53"/>
      <c r="R601" s="98">
        <f t="shared" si="1942"/>
        <v>0</v>
      </c>
      <c r="S601" s="52"/>
      <c r="T601" s="53"/>
      <c r="U601" s="98">
        <f t="shared" si="1943"/>
        <v>0</v>
      </c>
      <c r="V601" s="99">
        <f t="shared" si="1944"/>
        <v>0</v>
      </c>
      <c r="W601" s="100">
        <f t="shared" si="1945"/>
        <v>0</v>
      </c>
      <c r="X601" s="101">
        <f t="shared" si="1946"/>
        <v>0</v>
      </c>
      <c r="Y601" s="116" t="str">
        <f t="shared" si="1878"/>
        <v/>
      </c>
    </row>
    <row r="602" spans="1:25" hidden="1">
      <c r="A602" s="40"/>
      <c r="B602" s="41"/>
      <c r="C602" s="42"/>
      <c r="D602" s="76"/>
      <c r="E602" s="44">
        <v>821000</v>
      </c>
      <c r="F602" s="45" t="s">
        <v>85</v>
      </c>
      <c r="G602" s="94">
        <f>SUM(G603:G604)</f>
        <v>5000</v>
      </c>
      <c r="H602" s="95">
        <f t="shared" ref="H602" si="1947">SUM(H603:H604)</f>
        <v>10200</v>
      </c>
      <c r="I602" s="96">
        <f t="shared" ref="I602" si="1948">SUM(I603:I604)</f>
        <v>15200</v>
      </c>
      <c r="J602" s="94">
        <f t="shared" ref="J602" si="1949">SUM(J603:J604)</f>
        <v>0</v>
      </c>
      <c r="K602" s="95">
        <f t="shared" ref="K602" si="1950">SUM(K603:K604)</f>
        <v>0</v>
      </c>
      <c r="L602" s="96">
        <f t="shared" ref="L602" si="1951">SUM(L603:L604)</f>
        <v>0</v>
      </c>
      <c r="M602" s="94">
        <f t="shared" ref="M602" si="1952">SUM(M603:M604)</f>
        <v>0</v>
      </c>
      <c r="N602" s="95">
        <f t="shared" ref="N602" si="1953">SUM(N603:N604)</f>
        <v>0</v>
      </c>
      <c r="O602" s="96">
        <f t="shared" ref="O602" si="1954">SUM(O603:O604)</f>
        <v>0</v>
      </c>
      <c r="P602" s="94">
        <f t="shared" ref="P602" si="1955">SUM(P603:P604)</f>
        <v>0</v>
      </c>
      <c r="Q602" s="95">
        <f t="shared" ref="Q602" si="1956">SUM(Q603:Q604)</f>
        <v>0</v>
      </c>
      <c r="R602" s="96">
        <f t="shared" ref="R602" si="1957">SUM(R603:R604)</f>
        <v>0</v>
      </c>
      <c r="S602" s="94">
        <f t="shared" ref="S602" si="1958">SUM(S603:S604)</f>
        <v>0</v>
      </c>
      <c r="T602" s="95">
        <f t="shared" ref="T602" si="1959">SUM(T603:T604)</f>
        <v>0</v>
      </c>
      <c r="U602" s="96">
        <f t="shared" ref="U602" si="1960">SUM(U603:U604)</f>
        <v>0</v>
      </c>
      <c r="V602" s="94">
        <f t="shared" ref="V602" si="1961">SUM(V603:V604)</f>
        <v>0</v>
      </c>
      <c r="W602" s="95">
        <f t="shared" ref="W602" si="1962">SUM(W603:W604)</f>
        <v>0</v>
      </c>
      <c r="X602" s="97">
        <f t="shared" ref="X602" si="1963">SUM(X603:X604)</f>
        <v>0</v>
      </c>
      <c r="Y602" s="116" t="str">
        <f t="shared" si="1878"/>
        <v/>
      </c>
    </row>
    <row r="603" spans="1:25" hidden="1">
      <c r="A603" s="48"/>
      <c r="B603" s="43"/>
      <c r="C603" s="49"/>
      <c r="D603" s="76"/>
      <c r="E603" s="50">
        <v>821200</v>
      </c>
      <c r="F603" s="51" t="s">
        <v>86</v>
      </c>
      <c r="G603" s="99">
        <v>0</v>
      </c>
      <c r="H603" s="100">
        <v>0</v>
      </c>
      <c r="I603" s="98">
        <f>SUM(G603:H603)</f>
        <v>0</v>
      </c>
      <c r="J603" s="99"/>
      <c r="K603" s="100"/>
      <c r="L603" s="98">
        <f>SUM(J603:K603)</f>
        <v>0</v>
      </c>
      <c r="M603" s="52"/>
      <c r="N603" s="53"/>
      <c r="O603" s="98">
        <f>SUM(M603:N603)</f>
        <v>0</v>
      </c>
      <c r="P603" s="52"/>
      <c r="Q603" s="53"/>
      <c r="R603" s="98">
        <f>SUM(P603:Q603)</f>
        <v>0</v>
      </c>
      <c r="S603" s="52"/>
      <c r="T603" s="53"/>
      <c r="U603" s="98">
        <f>SUM(S603:T603)</f>
        <v>0</v>
      </c>
      <c r="V603" s="99">
        <f t="shared" ref="V603:V604" si="1964">S603+P603+M603+J603</f>
        <v>0</v>
      </c>
      <c r="W603" s="100">
        <f t="shared" ref="W603:W604" si="1965">T603+Q603+N603+K603</f>
        <v>0</v>
      </c>
      <c r="X603" s="101">
        <f>SUM(V603:W603)</f>
        <v>0</v>
      </c>
      <c r="Y603" s="116" t="str">
        <f t="shared" si="1878"/>
        <v/>
      </c>
    </row>
    <row r="604" spans="1:25" ht="12.75" hidden="1" thickBot="1">
      <c r="A604" s="55"/>
      <c r="B604" s="56"/>
      <c r="C604" s="57"/>
      <c r="D604" s="81"/>
      <c r="E604" s="58">
        <v>821300</v>
      </c>
      <c r="F604" s="59" t="s">
        <v>87</v>
      </c>
      <c r="G604" s="103">
        <v>5000</v>
      </c>
      <c r="H604" s="104">
        <v>10200</v>
      </c>
      <c r="I604" s="102">
        <f>SUM(G604:H604)</f>
        <v>15200</v>
      </c>
      <c r="J604" s="103"/>
      <c r="K604" s="104"/>
      <c r="L604" s="102">
        <f>SUM(J604:K604)</f>
        <v>0</v>
      </c>
      <c r="M604" s="60"/>
      <c r="N604" s="61"/>
      <c r="O604" s="102">
        <f>SUM(M604:N604)</f>
        <v>0</v>
      </c>
      <c r="P604" s="60"/>
      <c r="Q604" s="61"/>
      <c r="R604" s="102">
        <f>SUM(P604:Q604)</f>
        <v>0</v>
      </c>
      <c r="S604" s="60"/>
      <c r="T604" s="61"/>
      <c r="U604" s="102">
        <f>SUM(S604:T604)</f>
        <v>0</v>
      </c>
      <c r="V604" s="103">
        <f t="shared" si="1964"/>
        <v>0</v>
      </c>
      <c r="W604" s="104">
        <f t="shared" si="1965"/>
        <v>0</v>
      </c>
      <c r="X604" s="105">
        <f>SUM(V604:W604)</f>
        <v>0</v>
      </c>
      <c r="Y604" s="116" t="str">
        <f t="shared" si="1878"/>
        <v/>
      </c>
    </row>
    <row r="605" spans="1:25" ht="12.75" hidden="1" thickBot="1">
      <c r="A605" s="62"/>
      <c r="B605" s="63"/>
      <c r="C605" s="64"/>
      <c r="D605" s="87"/>
      <c r="E605" s="63"/>
      <c r="F605" s="66" t="s">
        <v>175</v>
      </c>
      <c r="G605" s="106">
        <f>G585+G589+G591+G602</f>
        <v>1042700</v>
      </c>
      <c r="H605" s="107">
        <f t="shared" ref="H605:X605" si="1966">H585+H589+H591+H602</f>
        <v>30910</v>
      </c>
      <c r="I605" s="108">
        <f t="shared" si="1966"/>
        <v>1073610</v>
      </c>
      <c r="J605" s="106">
        <f t="shared" si="1966"/>
        <v>0</v>
      </c>
      <c r="K605" s="107">
        <f t="shared" si="1966"/>
        <v>0</v>
      </c>
      <c r="L605" s="108">
        <f t="shared" si="1966"/>
        <v>0</v>
      </c>
      <c r="M605" s="106">
        <f t="shared" si="1966"/>
        <v>0</v>
      </c>
      <c r="N605" s="107">
        <f t="shared" si="1966"/>
        <v>0</v>
      </c>
      <c r="O605" s="108">
        <f t="shared" si="1966"/>
        <v>0</v>
      </c>
      <c r="P605" s="106">
        <f t="shared" si="1966"/>
        <v>0</v>
      </c>
      <c r="Q605" s="107">
        <f t="shared" si="1966"/>
        <v>0</v>
      </c>
      <c r="R605" s="108">
        <f t="shared" si="1966"/>
        <v>0</v>
      </c>
      <c r="S605" s="106">
        <f t="shared" si="1966"/>
        <v>0</v>
      </c>
      <c r="T605" s="107">
        <f t="shared" si="1966"/>
        <v>0</v>
      </c>
      <c r="U605" s="108">
        <f t="shared" si="1966"/>
        <v>0</v>
      </c>
      <c r="V605" s="106">
        <f t="shared" si="1966"/>
        <v>0</v>
      </c>
      <c r="W605" s="107">
        <f t="shared" si="1966"/>
        <v>0</v>
      </c>
      <c r="X605" s="109">
        <f t="shared" si="1966"/>
        <v>0</v>
      </c>
      <c r="Y605" s="116" t="str">
        <f t="shared" si="1878"/>
        <v/>
      </c>
    </row>
    <row r="606" spans="1:25" hidden="1">
      <c r="D606" s="67"/>
      <c r="G606" s="179"/>
      <c r="H606" s="179"/>
      <c r="I606" s="179"/>
      <c r="J606" s="179"/>
      <c r="K606" s="179"/>
      <c r="L606" s="179"/>
      <c r="Y606" s="116" t="str">
        <f t="shared" si="1878"/>
        <v/>
      </c>
    </row>
    <row r="607" spans="1:25" hidden="1">
      <c r="A607" s="68" t="s">
        <v>160</v>
      </c>
      <c r="B607" s="69" t="s">
        <v>176</v>
      </c>
      <c r="C607" s="70" t="s">
        <v>68</v>
      </c>
      <c r="D607" s="76"/>
      <c r="E607" s="43"/>
      <c r="F607" s="45" t="s">
        <v>38</v>
      </c>
      <c r="G607" s="180"/>
      <c r="H607" s="181"/>
      <c r="I607" s="182"/>
      <c r="J607" s="180"/>
      <c r="K607" s="181"/>
      <c r="L607" s="182"/>
      <c r="M607" s="48"/>
      <c r="N607" s="43"/>
      <c r="O607" s="49"/>
      <c r="P607" s="48"/>
      <c r="Q607" s="43"/>
      <c r="R607" s="49"/>
      <c r="S607" s="48"/>
      <c r="T607" s="43"/>
      <c r="U607" s="49"/>
      <c r="V607" s="48"/>
      <c r="W607" s="43"/>
      <c r="X607" s="74"/>
      <c r="Y607" s="116" t="str">
        <f t="shared" si="1878"/>
        <v/>
      </c>
    </row>
    <row r="608" spans="1:25" hidden="1">
      <c r="A608" s="40"/>
      <c r="B608" s="41"/>
      <c r="C608" s="42"/>
      <c r="D608" s="76"/>
      <c r="E608" s="44">
        <v>611000</v>
      </c>
      <c r="F608" s="45" t="s">
        <v>69</v>
      </c>
      <c r="G608" s="94">
        <f>SUM(G609:G611)</f>
        <v>1050680</v>
      </c>
      <c r="H608" s="95">
        <f t="shared" ref="H608" si="1967">SUM(H609:H611)</f>
        <v>0</v>
      </c>
      <c r="I608" s="96">
        <f t="shared" ref="I608" si="1968">SUM(I609:I611)</f>
        <v>1050680</v>
      </c>
      <c r="J608" s="94">
        <f t="shared" ref="J608" si="1969">SUM(J609:J611)</f>
        <v>0</v>
      </c>
      <c r="K608" s="95">
        <f t="shared" ref="K608" si="1970">SUM(K609:K611)</f>
        <v>0</v>
      </c>
      <c r="L608" s="96">
        <f t="shared" ref="L608" si="1971">SUM(L609:L611)</f>
        <v>0</v>
      </c>
      <c r="M608" s="94">
        <f t="shared" ref="M608" si="1972">SUM(M609:M611)</f>
        <v>0</v>
      </c>
      <c r="N608" s="95">
        <f t="shared" ref="N608" si="1973">SUM(N609:N611)</f>
        <v>0</v>
      </c>
      <c r="O608" s="96">
        <f t="shared" ref="O608" si="1974">SUM(O609:O611)</f>
        <v>0</v>
      </c>
      <c r="P608" s="94">
        <f t="shared" ref="P608" si="1975">SUM(P609:P611)</f>
        <v>0</v>
      </c>
      <c r="Q608" s="95">
        <f t="shared" ref="Q608" si="1976">SUM(Q609:Q611)</f>
        <v>0</v>
      </c>
      <c r="R608" s="96">
        <f t="shared" ref="R608" si="1977">SUM(R609:R611)</f>
        <v>0</v>
      </c>
      <c r="S608" s="94">
        <f t="shared" ref="S608" si="1978">SUM(S609:S611)</f>
        <v>0</v>
      </c>
      <c r="T608" s="95">
        <f t="shared" ref="T608" si="1979">SUM(T609:T611)</f>
        <v>0</v>
      </c>
      <c r="U608" s="96">
        <f t="shared" ref="U608" si="1980">SUM(U609:U611)</f>
        <v>0</v>
      </c>
      <c r="V608" s="94">
        <f t="shared" ref="V608" si="1981">SUM(V609:V611)</f>
        <v>0</v>
      </c>
      <c r="W608" s="95">
        <f t="shared" ref="W608" si="1982">SUM(W609:W611)</f>
        <v>0</v>
      </c>
      <c r="X608" s="97">
        <f t="shared" ref="X608" si="1983">SUM(X609:X611)</f>
        <v>0</v>
      </c>
      <c r="Y608" s="116" t="str">
        <f t="shared" si="1878"/>
        <v/>
      </c>
    </row>
    <row r="609" spans="1:25" hidden="1">
      <c r="A609" s="48"/>
      <c r="B609" s="43"/>
      <c r="C609" s="49"/>
      <c r="D609" s="76"/>
      <c r="E609" s="50">
        <v>611100</v>
      </c>
      <c r="F609" s="51" t="s">
        <v>70</v>
      </c>
      <c r="G609" s="99">
        <v>873610</v>
      </c>
      <c r="H609" s="100">
        <v>0</v>
      </c>
      <c r="I609" s="98">
        <f>SUM(G609:H609)</f>
        <v>873610</v>
      </c>
      <c r="J609" s="99"/>
      <c r="K609" s="100"/>
      <c r="L609" s="98">
        <f>SUM(J609:K609)</f>
        <v>0</v>
      </c>
      <c r="M609" s="52"/>
      <c r="N609" s="53"/>
      <c r="O609" s="98">
        <f>SUM(M609:N609)</f>
        <v>0</v>
      </c>
      <c r="P609" s="52"/>
      <c r="Q609" s="53"/>
      <c r="R609" s="98">
        <f>SUM(P609:Q609)</f>
        <v>0</v>
      </c>
      <c r="S609" s="52"/>
      <c r="T609" s="53"/>
      <c r="U609" s="98">
        <f>SUM(S609:T609)</f>
        <v>0</v>
      </c>
      <c r="V609" s="99">
        <f t="shared" ref="V609:V611" si="1984">S609+P609+M609+J609</f>
        <v>0</v>
      </c>
      <c r="W609" s="100">
        <f t="shared" ref="W609:W611" si="1985">T609+Q609+N609+K609</f>
        <v>0</v>
      </c>
      <c r="X609" s="101">
        <f>SUM(V609:W609)</f>
        <v>0</v>
      </c>
      <c r="Y609" s="116" t="str">
        <f t="shared" si="1878"/>
        <v/>
      </c>
    </row>
    <row r="610" spans="1:25" hidden="1">
      <c r="A610" s="48"/>
      <c r="B610" s="43"/>
      <c r="C610" s="49"/>
      <c r="D610" s="76"/>
      <c r="E610" s="50">
        <v>611200</v>
      </c>
      <c r="F610" s="51" t="s">
        <v>71</v>
      </c>
      <c r="G610" s="99">
        <v>177070</v>
      </c>
      <c r="H610" s="100">
        <v>0</v>
      </c>
      <c r="I610" s="98">
        <f t="shared" ref="I610:I611" si="1986">SUM(G610:H610)</f>
        <v>177070</v>
      </c>
      <c r="J610" s="99"/>
      <c r="K610" s="100"/>
      <c r="L610" s="98">
        <f t="shared" ref="L610:L611" si="1987">SUM(J610:K610)</f>
        <v>0</v>
      </c>
      <c r="M610" s="52"/>
      <c r="N610" s="53"/>
      <c r="O610" s="98">
        <f t="shared" ref="O610:O611" si="1988">SUM(M610:N610)</f>
        <v>0</v>
      </c>
      <c r="P610" s="52"/>
      <c r="Q610" s="53"/>
      <c r="R610" s="98">
        <f t="shared" ref="R610:R611" si="1989">SUM(P610:Q610)</f>
        <v>0</v>
      </c>
      <c r="S610" s="52"/>
      <c r="T610" s="53"/>
      <c r="U610" s="98">
        <f t="shared" ref="U610:U611" si="1990">SUM(S610:T610)</f>
        <v>0</v>
      </c>
      <c r="V610" s="99">
        <f t="shared" si="1984"/>
        <v>0</v>
      </c>
      <c r="W610" s="100">
        <f t="shared" si="1985"/>
        <v>0</v>
      </c>
      <c r="X610" s="101">
        <f t="shared" ref="X610:X611" si="1991">SUM(V610:W610)</f>
        <v>0</v>
      </c>
      <c r="Y610" s="116" t="str">
        <f t="shared" si="1878"/>
        <v/>
      </c>
    </row>
    <row r="611" spans="1:25" hidden="1">
      <c r="A611" s="48"/>
      <c r="B611" s="43"/>
      <c r="C611" s="49"/>
      <c r="D611" s="76"/>
      <c r="E611" s="50">
        <v>611200</v>
      </c>
      <c r="F611" s="51" t="s">
        <v>72</v>
      </c>
      <c r="G611" s="99">
        <v>0</v>
      </c>
      <c r="H611" s="100">
        <v>0</v>
      </c>
      <c r="I611" s="98">
        <f t="shared" si="1986"/>
        <v>0</v>
      </c>
      <c r="J611" s="99"/>
      <c r="K611" s="100"/>
      <c r="L611" s="98">
        <f t="shared" si="1987"/>
        <v>0</v>
      </c>
      <c r="M611" s="52"/>
      <c r="N611" s="53"/>
      <c r="O611" s="98">
        <f t="shared" si="1988"/>
        <v>0</v>
      </c>
      <c r="P611" s="52"/>
      <c r="Q611" s="53"/>
      <c r="R611" s="98">
        <f t="shared" si="1989"/>
        <v>0</v>
      </c>
      <c r="S611" s="52"/>
      <c r="T611" s="53"/>
      <c r="U611" s="98">
        <f t="shared" si="1990"/>
        <v>0</v>
      </c>
      <c r="V611" s="99">
        <f t="shared" si="1984"/>
        <v>0</v>
      </c>
      <c r="W611" s="100">
        <f t="shared" si="1985"/>
        <v>0</v>
      </c>
      <c r="X611" s="101">
        <f t="shared" si="1991"/>
        <v>0</v>
      </c>
      <c r="Y611" s="116" t="str">
        <f t="shared" si="1878"/>
        <v/>
      </c>
    </row>
    <row r="612" spans="1:25" hidden="1">
      <c r="A612" s="40"/>
      <c r="B612" s="41"/>
      <c r="C612" s="42"/>
      <c r="D612" s="76"/>
      <c r="E612" s="44">
        <v>612000</v>
      </c>
      <c r="F612" s="45" t="s">
        <v>73</v>
      </c>
      <c r="G612" s="94">
        <f>G613</f>
        <v>93510</v>
      </c>
      <c r="H612" s="95">
        <f t="shared" ref="H612" si="1992">H613</f>
        <v>0</v>
      </c>
      <c r="I612" s="96">
        <f t="shared" ref="I612" si="1993">I613</f>
        <v>93510</v>
      </c>
      <c r="J612" s="94">
        <f t="shared" ref="J612" si="1994">J613</f>
        <v>0</v>
      </c>
      <c r="K612" s="95">
        <f t="shared" ref="K612" si="1995">K613</f>
        <v>0</v>
      </c>
      <c r="L612" s="96">
        <f t="shared" ref="L612" si="1996">L613</f>
        <v>0</v>
      </c>
      <c r="M612" s="94">
        <f t="shared" ref="M612" si="1997">M613</f>
        <v>0</v>
      </c>
      <c r="N612" s="95">
        <f t="shared" ref="N612" si="1998">N613</f>
        <v>0</v>
      </c>
      <c r="O612" s="96">
        <f t="shared" ref="O612" si="1999">O613</f>
        <v>0</v>
      </c>
      <c r="P612" s="94">
        <f t="shared" ref="P612" si="2000">P613</f>
        <v>0</v>
      </c>
      <c r="Q612" s="95">
        <f t="shared" ref="Q612" si="2001">Q613</f>
        <v>0</v>
      </c>
      <c r="R612" s="96">
        <f t="shared" ref="R612" si="2002">R613</f>
        <v>0</v>
      </c>
      <c r="S612" s="94">
        <f t="shared" ref="S612" si="2003">S613</f>
        <v>0</v>
      </c>
      <c r="T612" s="95">
        <f t="shared" ref="T612" si="2004">T613</f>
        <v>0</v>
      </c>
      <c r="U612" s="96">
        <f t="shared" ref="U612" si="2005">U613</f>
        <v>0</v>
      </c>
      <c r="V612" s="94">
        <f t="shared" ref="V612" si="2006">V613</f>
        <v>0</v>
      </c>
      <c r="W612" s="95">
        <f t="shared" ref="W612" si="2007">W613</f>
        <v>0</v>
      </c>
      <c r="X612" s="97">
        <f t="shared" ref="X612" si="2008">X613</f>
        <v>0</v>
      </c>
      <c r="Y612" s="116" t="str">
        <f t="shared" si="1878"/>
        <v/>
      </c>
    </row>
    <row r="613" spans="1:25" hidden="1">
      <c r="A613" s="48"/>
      <c r="B613" s="43"/>
      <c r="C613" s="49"/>
      <c r="D613" s="76"/>
      <c r="E613" s="50">
        <v>612100</v>
      </c>
      <c r="F613" s="51" t="s">
        <v>73</v>
      </c>
      <c r="G613" s="99">
        <v>93510</v>
      </c>
      <c r="H613" s="100">
        <v>0</v>
      </c>
      <c r="I613" s="98">
        <f>SUM(G613:H613)</f>
        <v>93510</v>
      </c>
      <c r="J613" s="99"/>
      <c r="K613" s="100"/>
      <c r="L613" s="98">
        <f>SUM(J613:K613)</f>
        <v>0</v>
      </c>
      <c r="M613" s="52"/>
      <c r="N613" s="53"/>
      <c r="O613" s="98">
        <f>SUM(M613:N613)</f>
        <v>0</v>
      </c>
      <c r="P613" s="52"/>
      <c r="Q613" s="53"/>
      <c r="R613" s="98">
        <f>SUM(P613:Q613)</f>
        <v>0</v>
      </c>
      <c r="S613" s="52"/>
      <c r="T613" s="53"/>
      <c r="U613" s="98">
        <f>SUM(S613:T613)</f>
        <v>0</v>
      </c>
      <c r="V613" s="99">
        <f>S613+P613+M613+J613</f>
        <v>0</v>
      </c>
      <c r="W613" s="100">
        <f>T613+Q613+N613+K613</f>
        <v>0</v>
      </c>
      <c r="X613" s="101">
        <f>SUM(V613:W613)</f>
        <v>0</v>
      </c>
      <c r="Y613" s="116" t="str">
        <f t="shared" si="1878"/>
        <v/>
      </c>
    </row>
    <row r="614" spans="1:25" hidden="1">
      <c r="A614" s="40"/>
      <c r="B614" s="41"/>
      <c r="C614" s="42"/>
      <c r="D614" s="76"/>
      <c r="E614" s="44">
        <v>613000</v>
      </c>
      <c r="F614" s="45" t="s">
        <v>74</v>
      </c>
      <c r="G614" s="94">
        <f>SUM(G615:G624)</f>
        <v>100500</v>
      </c>
      <c r="H614" s="95">
        <f t="shared" ref="H614" si="2009">SUM(H615:H624)</f>
        <v>0</v>
      </c>
      <c r="I614" s="96">
        <f t="shared" ref="I614" si="2010">SUM(I615:I624)</f>
        <v>100500</v>
      </c>
      <c r="J614" s="94">
        <f t="shared" ref="J614" si="2011">SUM(J615:J624)</f>
        <v>0</v>
      </c>
      <c r="K614" s="95">
        <f t="shared" ref="K614" si="2012">SUM(K615:K624)</f>
        <v>0</v>
      </c>
      <c r="L614" s="96">
        <f t="shared" ref="L614" si="2013">SUM(L615:L624)</f>
        <v>0</v>
      </c>
      <c r="M614" s="94">
        <f t="shared" ref="M614" si="2014">SUM(M615:M624)</f>
        <v>0</v>
      </c>
      <c r="N614" s="95">
        <f t="shared" ref="N614" si="2015">SUM(N615:N624)</f>
        <v>0</v>
      </c>
      <c r="O614" s="96">
        <f t="shared" ref="O614" si="2016">SUM(O615:O624)</f>
        <v>0</v>
      </c>
      <c r="P614" s="94">
        <f t="shared" ref="P614" si="2017">SUM(P615:P624)</f>
        <v>0</v>
      </c>
      <c r="Q614" s="95">
        <f t="shared" ref="Q614" si="2018">SUM(Q615:Q624)</f>
        <v>0</v>
      </c>
      <c r="R614" s="96">
        <f t="shared" ref="R614" si="2019">SUM(R615:R624)</f>
        <v>0</v>
      </c>
      <c r="S614" s="94">
        <f t="shared" ref="S614" si="2020">SUM(S615:S624)</f>
        <v>0</v>
      </c>
      <c r="T614" s="95">
        <f t="shared" ref="T614" si="2021">SUM(T615:T624)</f>
        <v>0</v>
      </c>
      <c r="U614" s="96">
        <f t="shared" ref="U614" si="2022">SUM(U615:U624)</f>
        <v>0</v>
      </c>
      <c r="V614" s="94">
        <f t="shared" ref="V614" si="2023">SUM(V615:V624)</f>
        <v>0</v>
      </c>
      <c r="W614" s="95">
        <f t="shared" ref="W614" si="2024">SUM(W615:W624)</f>
        <v>0</v>
      </c>
      <c r="X614" s="97">
        <f t="shared" ref="X614" si="2025">SUM(X615:X624)</f>
        <v>0</v>
      </c>
      <c r="Y614" s="116" t="str">
        <f t="shared" si="1878"/>
        <v/>
      </c>
    </row>
    <row r="615" spans="1:25" hidden="1">
      <c r="A615" s="48"/>
      <c r="B615" s="43"/>
      <c r="C615" s="49"/>
      <c r="D615" s="76"/>
      <c r="E615" s="50">
        <v>613100</v>
      </c>
      <c r="F615" s="54" t="s">
        <v>75</v>
      </c>
      <c r="G615" s="99">
        <v>5000</v>
      </c>
      <c r="H615" s="100">
        <v>0</v>
      </c>
      <c r="I615" s="98">
        <f t="shared" ref="I615:I624" si="2026">SUM(G615:H615)</f>
        <v>5000</v>
      </c>
      <c r="J615" s="99"/>
      <c r="K615" s="100"/>
      <c r="L615" s="98">
        <f t="shared" ref="L615:L624" si="2027">SUM(J615:K615)</f>
        <v>0</v>
      </c>
      <c r="M615" s="52"/>
      <c r="N615" s="53"/>
      <c r="O615" s="98">
        <f t="shared" ref="O615:O624" si="2028">SUM(M615:N615)</f>
        <v>0</v>
      </c>
      <c r="P615" s="52"/>
      <c r="Q615" s="53"/>
      <c r="R615" s="98">
        <f t="shared" ref="R615:R624" si="2029">SUM(P615:Q615)</f>
        <v>0</v>
      </c>
      <c r="S615" s="52"/>
      <c r="T615" s="53"/>
      <c r="U615" s="98">
        <f t="shared" ref="U615:U624" si="2030">SUM(S615:T615)</f>
        <v>0</v>
      </c>
      <c r="V615" s="99">
        <f t="shared" ref="V615:V624" si="2031">S615+P615+M615+J615</f>
        <v>0</v>
      </c>
      <c r="W615" s="100">
        <f t="shared" ref="W615:W624" si="2032">T615+Q615+N615+K615</f>
        <v>0</v>
      </c>
      <c r="X615" s="101">
        <f t="shared" ref="X615:X624" si="2033">SUM(V615:W615)</f>
        <v>0</v>
      </c>
      <c r="Y615" s="116" t="str">
        <f t="shared" si="1878"/>
        <v/>
      </c>
    </row>
    <row r="616" spans="1:25" hidden="1">
      <c r="A616" s="48"/>
      <c r="B616" s="43"/>
      <c r="C616" s="49"/>
      <c r="D616" s="76"/>
      <c r="E616" s="50">
        <v>613200</v>
      </c>
      <c r="F616" s="54" t="s">
        <v>76</v>
      </c>
      <c r="G616" s="99">
        <v>30000</v>
      </c>
      <c r="H616" s="100">
        <v>0</v>
      </c>
      <c r="I616" s="98">
        <f t="shared" si="2026"/>
        <v>30000</v>
      </c>
      <c r="J616" s="99"/>
      <c r="K616" s="100"/>
      <c r="L616" s="98">
        <f t="shared" si="2027"/>
        <v>0</v>
      </c>
      <c r="M616" s="52"/>
      <c r="N616" s="53"/>
      <c r="O616" s="98">
        <f t="shared" si="2028"/>
        <v>0</v>
      </c>
      <c r="P616" s="52"/>
      <c r="Q616" s="53"/>
      <c r="R616" s="98">
        <f t="shared" si="2029"/>
        <v>0</v>
      </c>
      <c r="S616" s="52"/>
      <c r="T616" s="53"/>
      <c r="U616" s="98">
        <f t="shared" si="2030"/>
        <v>0</v>
      </c>
      <c r="V616" s="99">
        <f t="shared" si="2031"/>
        <v>0</v>
      </c>
      <c r="W616" s="100">
        <f t="shared" si="2032"/>
        <v>0</v>
      </c>
      <c r="X616" s="101">
        <f t="shared" si="2033"/>
        <v>0</v>
      </c>
      <c r="Y616" s="116" t="str">
        <f t="shared" si="1878"/>
        <v/>
      </c>
    </row>
    <row r="617" spans="1:25" hidden="1">
      <c r="A617" s="48"/>
      <c r="B617" s="43"/>
      <c r="C617" s="49"/>
      <c r="D617" s="76"/>
      <c r="E617" s="50">
        <v>613300</v>
      </c>
      <c r="F617" s="54" t="s">
        <v>77</v>
      </c>
      <c r="G617" s="99">
        <v>6000</v>
      </c>
      <c r="H617" s="100">
        <v>0</v>
      </c>
      <c r="I617" s="98">
        <f t="shared" si="2026"/>
        <v>6000</v>
      </c>
      <c r="J617" s="99"/>
      <c r="K617" s="100"/>
      <c r="L617" s="98">
        <f t="shared" si="2027"/>
        <v>0</v>
      </c>
      <c r="M617" s="52"/>
      <c r="N617" s="53"/>
      <c r="O617" s="98">
        <f t="shared" si="2028"/>
        <v>0</v>
      </c>
      <c r="P617" s="52"/>
      <c r="Q617" s="53"/>
      <c r="R617" s="98">
        <f t="shared" si="2029"/>
        <v>0</v>
      </c>
      <c r="S617" s="52"/>
      <c r="T617" s="53"/>
      <c r="U617" s="98">
        <f t="shared" si="2030"/>
        <v>0</v>
      </c>
      <c r="V617" s="99">
        <f t="shared" si="2031"/>
        <v>0</v>
      </c>
      <c r="W617" s="100">
        <f t="shared" si="2032"/>
        <v>0</v>
      </c>
      <c r="X617" s="101">
        <f t="shared" si="2033"/>
        <v>0</v>
      </c>
      <c r="Y617" s="116" t="str">
        <f t="shared" si="1878"/>
        <v/>
      </c>
    </row>
    <row r="618" spans="1:25" hidden="1">
      <c r="A618" s="48"/>
      <c r="B618" s="43"/>
      <c r="C618" s="49"/>
      <c r="D618" s="76"/>
      <c r="E618" s="50">
        <v>613400</v>
      </c>
      <c r="F618" s="54" t="s">
        <v>78</v>
      </c>
      <c r="G618" s="99">
        <v>12000</v>
      </c>
      <c r="H618" s="100">
        <v>0</v>
      </c>
      <c r="I618" s="98">
        <f t="shared" si="2026"/>
        <v>12000</v>
      </c>
      <c r="J618" s="99"/>
      <c r="K618" s="100"/>
      <c r="L618" s="98">
        <f t="shared" si="2027"/>
        <v>0</v>
      </c>
      <c r="M618" s="52"/>
      <c r="N618" s="53"/>
      <c r="O618" s="98">
        <f t="shared" si="2028"/>
        <v>0</v>
      </c>
      <c r="P618" s="52"/>
      <c r="Q618" s="53"/>
      <c r="R618" s="98">
        <f t="shared" si="2029"/>
        <v>0</v>
      </c>
      <c r="S618" s="52"/>
      <c r="T618" s="53"/>
      <c r="U618" s="98">
        <f t="shared" si="2030"/>
        <v>0</v>
      </c>
      <c r="V618" s="99">
        <f t="shared" si="2031"/>
        <v>0</v>
      </c>
      <c r="W618" s="100">
        <f t="shared" si="2032"/>
        <v>0</v>
      </c>
      <c r="X618" s="101">
        <f t="shared" si="2033"/>
        <v>0</v>
      </c>
      <c r="Y618" s="116" t="str">
        <f t="shared" si="1878"/>
        <v/>
      </c>
    </row>
    <row r="619" spans="1:25" hidden="1">
      <c r="A619" s="48"/>
      <c r="B619" s="43"/>
      <c r="C619" s="49"/>
      <c r="D619" s="76"/>
      <c r="E619" s="50">
        <v>613500</v>
      </c>
      <c r="F619" s="54" t="s">
        <v>79</v>
      </c>
      <c r="G619" s="99">
        <v>500</v>
      </c>
      <c r="H619" s="100">
        <v>0</v>
      </c>
      <c r="I619" s="98">
        <f t="shared" si="2026"/>
        <v>500</v>
      </c>
      <c r="J619" s="99"/>
      <c r="K619" s="100"/>
      <c r="L619" s="98">
        <f t="shared" si="2027"/>
        <v>0</v>
      </c>
      <c r="M619" s="52"/>
      <c r="N619" s="53"/>
      <c r="O619" s="98">
        <f t="shared" si="2028"/>
        <v>0</v>
      </c>
      <c r="P619" s="52"/>
      <c r="Q619" s="53"/>
      <c r="R619" s="98">
        <f t="shared" si="2029"/>
        <v>0</v>
      </c>
      <c r="S619" s="52"/>
      <c r="T619" s="53"/>
      <c r="U619" s="98">
        <f t="shared" si="2030"/>
        <v>0</v>
      </c>
      <c r="V619" s="99">
        <f t="shared" si="2031"/>
        <v>0</v>
      </c>
      <c r="W619" s="100">
        <f t="shared" si="2032"/>
        <v>0</v>
      </c>
      <c r="X619" s="101">
        <f t="shared" si="2033"/>
        <v>0</v>
      </c>
      <c r="Y619" s="116" t="str">
        <f t="shared" si="1878"/>
        <v/>
      </c>
    </row>
    <row r="620" spans="1:25" hidden="1">
      <c r="A620" s="48"/>
      <c r="B620" s="43"/>
      <c r="C620" s="49"/>
      <c r="D620" s="76"/>
      <c r="E620" s="50">
        <v>613600</v>
      </c>
      <c r="F620" s="54" t="s">
        <v>82</v>
      </c>
      <c r="G620" s="99">
        <v>0</v>
      </c>
      <c r="H620" s="100">
        <v>0</v>
      </c>
      <c r="I620" s="98">
        <f t="shared" si="2026"/>
        <v>0</v>
      </c>
      <c r="J620" s="99"/>
      <c r="K620" s="100"/>
      <c r="L620" s="98">
        <f t="shared" si="2027"/>
        <v>0</v>
      </c>
      <c r="M620" s="52"/>
      <c r="N620" s="53"/>
      <c r="O620" s="98">
        <f t="shared" si="2028"/>
        <v>0</v>
      </c>
      <c r="P620" s="52"/>
      <c r="Q620" s="53"/>
      <c r="R620" s="98">
        <f t="shared" si="2029"/>
        <v>0</v>
      </c>
      <c r="S620" s="52"/>
      <c r="T620" s="53"/>
      <c r="U620" s="98">
        <f t="shared" si="2030"/>
        <v>0</v>
      </c>
      <c r="V620" s="99">
        <f t="shared" si="2031"/>
        <v>0</v>
      </c>
      <c r="W620" s="100">
        <f t="shared" si="2032"/>
        <v>0</v>
      </c>
      <c r="X620" s="101">
        <f t="shared" si="2033"/>
        <v>0</v>
      </c>
      <c r="Y620" s="116" t="str">
        <f t="shared" si="1878"/>
        <v/>
      </c>
    </row>
    <row r="621" spans="1:25" hidden="1">
      <c r="A621" s="48"/>
      <c r="B621" s="43"/>
      <c r="C621" s="49"/>
      <c r="D621" s="76"/>
      <c r="E621" s="50">
        <v>613700</v>
      </c>
      <c r="F621" s="54" t="s">
        <v>80</v>
      </c>
      <c r="G621" s="99">
        <v>11000</v>
      </c>
      <c r="H621" s="100">
        <v>0</v>
      </c>
      <c r="I621" s="98">
        <f t="shared" si="2026"/>
        <v>11000</v>
      </c>
      <c r="J621" s="99"/>
      <c r="K621" s="100"/>
      <c r="L621" s="98">
        <f t="shared" si="2027"/>
        <v>0</v>
      </c>
      <c r="M621" s="52"/>
      <c r="N621" s="53"/>
      <c r="O621" s="98">
        <f t="shared" si="2028"/>
        <v>0</v>
      </c>
      <c r="P621" s="52"/>
      <c r="Q621" s="53"/>
      <c r="R621" s="98">
        <f t="shared" si="2029"/>
        <v>0</v>
      </c>
      <c r="S621" s="52"/>
      <c r="T621" s="53"/>
      <c r="U621" s="98">
        <f t="shared" si="2030"/>
        <v>0</v>
      </c>
      <c r="V621" s="99">
        <f t="shared" si="2031"/>
        <v>0</v>
      </c>
      <c r="W621" s="100">
        <f t="shared" si="2032"/>
        <v>0</v>
      </c>
      <c r="X621" s="101">
        <f t="shared" si="2033"/>
        <v>0</v>
      </c>
      <c r="Y621" s="116" t="str">
        <f t="shared" si="1878"/>
        <v/>
      </c>
    </row>
    <row r="622" spans="1:25" hidden="1">
      <c r="A622" s="48"/>
      <c r="B622" s="43"/>
      <c r="C622" s="49"/>
      <c r="D622" s="76"/>
      <c r="E622" s="50">
        <v>613800</v>
      </c>
      <c r="F622" s="54" t="s">
        <v>83</v>
      </c>
      <c r="G622" s="99">
        <v>0</v>
      </c>
      <c r="H622" s="100">
        <v>0</v>
      </c>
      <c r="I622" s="98">
        <f t="shared" si="2026"/>
        <v>0</v>
      </c>
      <c r="J622" s="99"/>
      <c r="K622" s="100"/>
      <c r="L622" s="98">
        <f t="shared" si="2027"/>
        <v>0</v>
      </c>
      <c r="M622" s="52"/>
      <c r="N622" s="53"/>
      <c r="O622" s="98">
        <f t="shared" si="2028"/>
        <v>0</v>
      </c>
      <c r="P622" s="52"/>
      <c r="Q622" s="53"/>
      <c r="R622" s="98">
        <f t="shared" si="2029"/>
        <v>0</v>
      </c>
      <c r="S622" s="52"/>
      <c r="T622" s="53"/>
      <c r="U622" s="98">
        <f t="shared" si="2030"/>
        <v>0</v>
      </c>
      <c r="V622" s="99">
        <f t="shared" si="2031"/>
        <v>0</v>
      </c>
      <c r="W622" s="100">
        <f t="shared" si="2032"/>
        <v>0</v>
      </c>
      <c r="X622" s="101">
        <f t="shared" si="2033"/>
        <v>0</v>
      </c>
      <c r="Y622" s="116" t="str">
        <f t="shared" si="1878"/>
        <v/>
      </c>
    </row>
    <row r="623" spans="1:25" hidden="1">
      <c r="A623" s="48"/>
      <c r="B623" s="43"/>
      <c r="C623" s="49"/>
      <c r="D623" s="76"/>
      <c r="E623" s="50">
        <v>613900</v>
      </c>
      <c r="F623" s="54" t="s">
        <v>81</v>
      </c>
      <c r="G623" s="99">
        <v>36000</v>
      </c>
      <c r="H623" s="100">
        <v>0</v>
      </c>
      <c r="I623" s="98">
        <f t="shared" si="2026"/>
        <v>36000</v>
      </c>
      <c r="J623" s="99"/>
      <c r="K623" s="100"/>
      <c r="L623" s="98">
        <f t="shared" si="2027"/>
        <v>0</v>
      </c>
      <c r="M623" s="52"/>
      <c r="N623" s="53"/>
      <c r="O623" s="98">
        <f t="shared" si="2028"/>
        <v>0</v>
      </c>
      <c r="P623" s="52"/>
      <c r="Q623" s="53"/>
      <c r="R623" s="98">
        <f t="shared" si="2029"/>
        <v>0</v>
      </c>
      <c r="S623" s="52"/>
      <c r="T623" s="53"/>
      <c r="U623" s="98">
        <f t="shared" si="2030"/>
        <v>0</v>
      </c>
      <c r="V623" s="99">
        <f t="shared" si="2031"/>
        <v>0</v>
      </c>
      <c r="W623" s="100">
        <f t="shared" si="2032"/>
        <v>0</v>
      </c>
      <c r="X623" s="101">
        <f t="shared" si="2033"/>
        <v>0</v>
      </c>
      <c r="Y623" s="116" t="str">
        <f t="shared" si="1878"/>
        <v/>
      </c>
    </row>
    <row r="624" spans="1:25" hidden="1">
      <c r="A624" s="48"/>
      <c r="B624" s="43"/>
      <c r="C624" s="49"/>
      <c r="D624" s="76"/>
      <c r="E624" s="50">
        <v>613900</v>
      </c>
      <c r="F624" s="54" t="s">
        <v>84</v>
      </c>
      <c r="G624" s="99">
        <v>0</v>
      </c>
      <c r="H624" s="100">
        <v>0</v>
      </c>
      <c r="I624" s="98">
        <f t="shared" si="2026"/>
        <v>0</v>
      </c>
      <c r="J624" s="99"/>
      <c r="K624" s="100"/>
      <c r="L624" s="98">
        <f t="shared" si="2027"/>
        <v>0</v>
      </c>
      <c r="M624" s="52"/>
      <c r="N624" s="53"/>
      <c r="O624" s="98">
        <f t="shared" si="2028"/>
        <v>0</v>
      </c>
      <c r="P624" s="52"/>
      <c r="Q624" s="53"/>
      <c r="R624" s="98">
        <f t="shared" si="2029"/>
        <v>0</v>
      </c>
      <c r="S624" s="52"/>
      <c r="T624" s="53"/>
      <c r="U624" s="98">
        <f t="shared" si="2030"/>
        <v>0</v>
      </c>
      <c r="V624" s="99">
        <f t="shared" si="2031"/>
        <v>0</v>
      </c>
      <c r="W624" s="100">
        <f t="shared" si="2032"/>
        <v>0</v>
      </c>
      <c r="X624" s="101">
        <f t="shared" si="2033"/>
        <v>0</v>
      </c>
      <c r="Y624" s="116" t="str">
        <f t="shared" si="1878"/>
        <v/>
      </c>
    </row>
    <row r="625" spans="1:25" hidden="1">
      <c r="A625" s="40"/>
      <c r="B625" s="41"/>
      <c r="C625" s="42"/>
      <c r="D625" s="76"/>
      <c r="E625" s="44">
        <v>821000</v>
      </c>
      <c r="F625" s="45" t="s">
        <v>85</v>
      </c>
      <c r="G625" s="94">
        <f>SUM(G626:G627)</f>
        <v>5000</v>
      </c>
      <c r="H625" s="95">
        <f t="shared" ref="H625" si="2034">SUM(H626:H627)</f>
        <v>0</v>
      </c>
      <c r="I625" s="96">
        <f t="shared" ref="I625" si="2035">SUM(I626:I627)</f>
        <v>5000</v>
      </c>
      <c r="J625" s="94">
        <f t="shared" ref="J625" si="2036">SUM(J626:J627)</f>
        <v>0</v>
      </c>
      <c r="K625" s="95">
        <f t="shared" ref="K625" si="2037">SUM(K626:K627)</f>
        <v>0</v>
      </c>
      <c r="L625" s="96">
        <f t="shared" ref="L625" si="2038">SUM(L626:L627)</f>
        <v>0</v>
      </c>
      <c r="M625" s="94">
        <f t="shared" ref="M625" si="2039">SUM(M626:M627)</f>
        <v>0</v>
      </c>
      <c r="N625" s="95">
        <f t="shared" ref="N625" si="2040">SUM(N626:N627)</f>
        <v>0</v>
      </c>
      <c r="O625" s="96">
        <f t="shared" ref="O625" si="2041">SUM(O626:O627)</f>
        <v>0</v>
      </c>
      <c r="P625" s="94">
        <f t="shared" ref="P625" si="2042">SUM(P626:P627)</f>
        <v>0</v>
      </c>
      <c r="Q625" s="95">
        <f t="shared" ref="Q625" si="2043">SUM(Q626:Q627)</f>
        <v>0</v>
      </c>
      <c r="R625" s="96">
        <f t="shared" ref="R625" si="2044">SUM(R626:R627)</f>
        <v>0</v>
      </c>
      <c r="S625" s="94">
        <f t="shared" ref="S625" si="2045">SUM(S626:S627)</f>
        <v>0</v>
      </c>
      <c r="T625" s="95">
        <f t="shared" ref="T625" si="2046">SUM(T626:T627)</f>
        <v>0</v>
      </c>
      <c r="U625" s="96">
        <f t="shared" ref="U625" si="2047">SUM(U626:U627)</f>
        <v>0</v>
      </c>
      <c r="V625" s="94">
        <f t="shared" ref="V625" si="2048">SUM(V626:V627)</f>
        <v>0</v>
      </c>
      <c r="W625" s="95">
        <f t="shared" ref="W625" si="2049">SUM(W626:W627)</f>
        <v>0</v>
      </c>
      <c r="X625" s="97">
        <f t="shared" ref="X625" si="2050">SUM(X626:X627)</f>
        <v>0</v>
      </c>
      <c r="Y625" s="116" t="str">
        <f t="shared" si="1878"/>
        <v/>
      </c>
    </row>
    <row r="626" spans="1:25" hidden="1">
      <c r="A626" s="48"/>
      <c r="B626" s="43"/>
      <c r="C626" s="49"/>
      <c r="D626" s="76"/>
      <c r="E626" s="50">
        <v>821200</v>
      </c>
      <c r="F626" s="51" t="s">
        <v>86</v>
      </c>
      <c r="G626" s="99">
        <v>0</v>
      </c>
      <c r="H626" s="100">
        <v>0</v>
      </c>
      <c r="I626" s="98">
        <f>SUM(G626:H626)</f>
        <v>0</v>
      </c>
      <c r="J626" s="99"/>
      <c r="K626" s="100"/>
      <c r="L626" s="98">
        <f>SUM(J626:K626)</f>
        <v>0</v>
      </c>
      <c r="M626" s="52"/>
      <c r="N626" s="53"/>
      <c r="O626" s="98">
        <f>SUM(M626:N626)</f>
        <v>0</v>
      </c>
      <c r="P626" s="52"/>
      <c r="Q626" s="53"/>
      <c r="R626" s="98">
        <f>SUM(P626:Q626)</f>
        <v>0</v>
      </c>
      <c r="S626" s="52"/>
      <c r="T626" s="53"/>
      <c r="U626" s="98">
        <f>SUM(S626:T626)</f>
        <v>0</v>
      </c>
      <c r="V626" s="99">
        <f t="shared" ref="V626:V627" si="2051">S626+P626+M626+J626</f>
        <v>0</v>
      </c>
      <c r="W626" s="100">
        <f t="shared" ref="W626:W627" si="2052">T626+Q626+N626+K626</f>
        <v>0</v>
      </c>
      <c r="X626" s="101">
        <f>SUM(V626:W626)</f>
        <v>0</v>
      </c>
      <c r="Y626" s="116" t="str">
        <f t="shared" si="1878"/>
        <v/>
      </c>
    </row>
    <row r="627" spans="1:25" ht="12.75" hidden="1" thickBot="1">
      <c r="A627" s="55"/>
      <c r="B627" s="56"/>
      <c r="C627" s="57"/>
      <c r="D627" s="81"/>
      <c r="E627" s="58">
        <v>821300</v>
      </c>
      <c r="F627" s="59" t="s">
        <v>87</v>
      </c>
      <c r="G627" s="103">
        <v>5000</v>
      </c>
      <c r="H627" s="104">
        <v>0</v>
      </c>
      <c r="I627" s="102">
        <f>SUM(G627:H627)</f>
        <v>5000</v>
      </c>
      <c r="J627" s="103"/>
      <c r="K627" s="104"/>
      <c r="L627" s="102">
        <f>SUM(J627:K627)</f>
        <v>0</v>
      </c>
      <c r="M627" s="60"/>
      <c r="N627" s="61"/>
      <c r="O627" s="102">
        <f>SUM(M627:N627)</f>
        <v>0</v>
      </c>
      <c r="P627" s="60"/>
      <c r="Q627" s="61"/>
      <c r="R627" s="102">
        <f>SUM(P627:Q627)</f>
        <v>0</v>
      </c>
      <c r="S627" s="60"/>
      <c r="T627" s="61"/>
      <c r="U627" s="102">
        <f>SUM(S627:T627)</f>
        <v>0</v>
      </c>
      <c r="V627" s="103">
        <f t="shared" si="2051"/>
        <v>0</v>
      </c>
      <c r="W627" s="104">
        <f t="shared" si="2052"/>
        <v>0</v>
      </c>
      <c r="X627" s="105">
        <f>SUM(V627:W627)</f>
        <v>0</v>
      </c>
      <c r="Y627" s="116" t="str">
        <f t="shared" si="1878"/>
        <v/>
      </c>
    </row>
    <row r="628" spans="1:25" ht="12.75" hidden="1" thickBot="1">
      <c r="A628" s="62"/>
      <c r="B628" s="63"/>
      <c r="C628" s="64"/>
      <c r="D628" s="87"/>
      <c r="E628" s="63"/>
      <c r="F628" s="66" t="s">
        <v>177</v>
      </c>
      <c r="G628" s="106">
        <f>G608+G612+G614+G625</f>
        <v>1249690</v>
      </c>
      <c r="H628" s="107">
        <f t="shared" ref="H628:X628" si="2053">H608+H612+H614+H625</f>
        <v>0</v>
      </c>
      <c r="I628" s="108">
        <f t="shared" si="2053"/>
        <v>1249690</v>
      </c>
      <c r="J628" s="106">
        <f t="shared" si="2053"/>
        <v>0</v>
      </c>
      <c r="K628" s="107">
        <f t="shared" si="2053"/>
        <v>0</v>
      </c>
      <c r="L628" s="108">
        <f t="shared" si="2053"/>
        <v>0</v>
      </c>
      <c r="M628" s="106">
        <f t="shared" si="2053"/>
        <v>0</v>
      </c>
      <c r="N628" s="107">
        <f t="shared" si="2053"/>
        <v>0</v>
      </c>
      <c r="O628" s="108">
        <f t="shared" si="2053"/>
        <v>0</v>
      </c>
      <c r="P628" s="106">
        <f t="shared" si="2053"/>
        <v>0</v>
      </c>
      <c r="Q628" s="107">
        <f t="shared" si="2053"/>
        <v>0</v>
      </c>
      <c r="R628" s="108">
        <f t="shared" si="2053"/>
        <v>0</v>
      </c>
      <c r="S628" s="106">
        <f t="shared" si="2053"/>
        <v>0</v>
      </c>
      <c r="T628" s="107">
        <f t="shared" si="2053"/>
        <v>0</v>
      </c>
      <c r="U628" s="108">
        <f t="shared" si="2053"/>
        <v>0</v>
      </c>
      <c r="V628" s="106">
        <f t="shared" si="2053"/>
        <v>0</v>
      </c>
      <c r="W628" s="107">
        <f t="shared" si="2053"/>
        <v>0</v>
      </c>
      <c r="X628" s="109">
        <f t="shared" si="2053"/>
        <v>0</v>
      </c>
      <c r="Y628" s="116" t="str">
        <f t="shared" si="1878"/>
        <v/>
      </c>
    </row>
    <row r="629" spans="1:25" hidden="1">
      <c r="D629" s="67"/>
      <c r="G629" s="179"/>
      <c r="H629" s="179"/>
      <c r="I629" s="179"/>
      <c r="J629" s="179"/>
      <c r="K629" s="179"/>
      <c r="L629" s="179"/>
      <c r="Y629" s="116" t="str">
        <f t="shared" si="1878"/>
        <v/>
      </c>
    </row>
    <row r="630" spans="1:25" hidden="1">
      <c r="A630" s="68" t="s">
        <v>160</v>
      </c>
      <c r="B630" s="69" t="s">
        <v>176</v>
      </c>
      <c r="C630" s="70" t="s">
        <v>88</v>
      </c>
      <c r="D630" s="76"/>
      <c r="E630" s="43"/>
      <c r="F630" s="45" t="s">
        <v>39</v>
      </c>
      <c r="G630" s="180"/>
      <c r="H630" s="181"/>
      <c r="I630" s="182"/>
      <c r="J630" s="180"/>
      <c r="K630" s="181"/>
      <c r="L630" s="182"/>
      <c r="M630" s="48"/>
      <c r="N630" s="43"/>
      <c r="O630" s="49"/>
      <c r="P630" s="48"/>
      <c r="Q630" s="43"/>
      <c r="R630" s="49"/>
      <c r="S630" s="48"/>
      <c r="T630" s="43"/>
      <c r="U630" s="49"/>
      <c r="V630" s="48"/>
      <c r="W630" s="43"/>
      <c r="X630" s="74"/>
      <c r="Y630" s="116" t="str">
        <f t="shared" si="1878"/>
        <v/>
      </c>
    </row>
    <row r="631" spans="1:25" hidden="1">
      <c r="A631" s="40"/>
      <c r="B631" s="41"/>
      <c r="C631" s="42"/>
      <c r="D631" s="76"/>
      <c r="E631" s="44">
        <v>611000</v>
      </c>
      <c r="F631" s="45" t="s">
        <v>69</v>
      </c>
      <c r="G631" s="94">
        <f>SUM(G632:G634)</f>
        <v>2157050</v>
      </c>
      <c r="H631" s="95">
        <f t="shared" ref="H631" si="2054">SUM(H632:H634)</f>
        <v>0</v>
      </c>
      <c r="I631" s="96">
        <f t="shared" ref="I631" si="2055">SUM(I632:I634)</f>
        <v>2157050</v>
      </c>
      <c r="J631" s="94">
        <f t="shared" ref="J631" si="2056">SUM(J632:J634)</f>
        <v>0</v>
      </c>
      <c r="K631" s="95">
        <f t="shared" ref="K631" si="2057">SUM(K632:K634)</f>
        <v>0</v>
      </c>
      <c r="L631" s="96">
        <f t="shared" ref="L631" si="2058">SUM(L632:L634)</f>
        <v>0</v>
      </c>
      <c r="M631" s="94">
        <f t="shared" ref="M631" si="2059">SUM(M632:M634)</f>
        <v>0</v>
      </c>
      <c r="N631" s="95">
        <f t="shared" ref="N631" si="2060">SUM(N632:N634)</f>
        <v>0</v>
      </c>
      <c r="O631" s="96">
        <f t="shared" ref="O631" si="2061">SUM(O632:O634)</f>
        <v>0</v>
      </c>
      <c r="P631" s="94">
        <f t="shared" ref="P631" si="2062">SUM(P632:P634)</f>
        <v>0</v>
      </c>
      <c r="Q631" s="95">
        <f t="shared" ref="Q631" si="2063">SUM(Q632:Q634)</f>
        <v>0</v>
      </c>
      <c r="R631" s="96">
        <f t="shared" ref="R631" si="2064">SUM(R632:R634)</f>
        <v>0</v>
      </c>
      <c r="S631" s="94">
        <f t="shared" ref="S631" si="2065">SUM(S632:S634)</f>
        <v>0</v>
      </c>
      <c r="T631" s="95">
        <f t="shared" ref="T631" si="2066">SUM(T632:T634)</f>
        <v>0</v>
      </c>
      <c r="U631" s="96">
        <f t="shared" ref="U631" si="2067">SUM(U632:U634)</f>
        <v>0</v>
      </c>
      <c r="V631" s="94">
        <f t="shared" ref="V631" si="2068">SUM(V632:V634)</f>
        <v>0</v>
      </c>
      <c r="W631" s="95">
        <f t="shared" ref="W631" si="2069">SUM(W632:W634)</f>
        <v>0</v>
      </c>
      <c r="X631" s="97">
        <f t="shared" ref="X631" si="2070">SUM(X632:X634)</f>
        <v>0</v>
      </c>
      <c r="Y631" s="116" t="str">
        <f t="shared" si="1878"/>
        <v/>
      </c>
    </row>
    <row r="632" spans="1:25" hidden="1">
      <c r="A632" s="48"/>
      <c r="B632" s="43"/>
      <c r="C632" s="49"/>
      <c r="D632" s="76"/>
      <c r="E632" s="50">
        <v>611100</v>
      </c>
      <c r="F632" s="51" t="s">
        <v>70</v>
      </c>
      <c r="G632" s="99">
        <v>1777250</v>
      </c>
      <c r="H632" s="100">
        <v>0</v>
      </c>
      <c r="I632" s="98">
        <f>SUM(G632:H632)</f>
        <v>1777250</v>
      </c>
      <c r="J632" s="99"/>
      <c r="K632" s="100"/>
      <c r="L632" s="98">
        <f>SUM(J632:K632)</f>
        <v>0</v>
      </c>
      <c r="M632" s="52"/>
      <c r="N632" s="53"/>
      <c r="O632" s="98">
        <f>SUM(M632:N632)</f>
        <v>0</v>
      </c>
      <c r="P632" s="52"/>
      <c r="Q632" s="53"/>
      <c r="R632" s="98">
        <f>SUM(P632:Q632)</f>
        <v>0</v>
      </c>
      <c r="S632" s="52"/>
      <c r="T632" s="53"/>
      <c r="U632" s="98">
        <f>SUM(S632:T632)</f>
        <v>0</v>
      </c>
      <c r="V632" s="99">
        <f t="shared" ref="V632:V634" si="2071">S632+P632+M632+J632</f>
        <v>0</v>
      </c>
      <c r="W632" s="100">
        <f t="shared" ref="W632:W634" si="2072">T632+Q632+N632+K632</f>
        <v>0</v>
      </c>
      <c r="X632" s="101">
        <f>SUM(V632:W632)</f>
        <v>0</v>
      </c>
      <c r="Y632" s="116" t="str">
        <f t="shared" si="1878"/>
        <v/>
      </c>
    </row>
    <row r="633" spans="1:25" hidden="1">
      <c r="A633" s="48"/>
      <c r="B633" s="43"/>
      <c r="C633" s="49"/>
      <c r="D633" s="76"/>
      <c r="E633" s="50">
        <v>611200</v>
      </c>
      <c r="F633" s="51" t="s">
        <v>71</v>
      </c>
      <c r="G633" s="99">
        <v>379800</v>
      </c>
      <c r="H633" s="100">
        <v>0</v>
      </c>
      <c r="I633" s="98">
        <f t="shared" ref="I633:I634" si="2073">SUM(G633:H633)</f>
        <v>379800</v>
      </c>
      <c r="J633" s="99"/>
      <c r="K633" s="100"/>
      <c r="L633" s="98">
        <f t="shared" ref="L633:L634" si="2074">SUM(J633:K633)</f>
        <v>0</v>
      </c>
      <c r="M633" s="52"/>
      <c r="N633" s="53"/>
      <c r="O633" s="98">
        <f t="shared" ref="O633:O634" si="2075">SUM(M633:N633)</f>
        <v>0</v>
      </c>
      <c r="P633" s="52"/>
      <c r="Q633" s="53"/>
      <c r="R633" s="98">
        <f t="shared" ref="R633:R634" si="2076">SUM(P633:Q633)</f>
        <v>0</v>
      </c>
      <c r="S633" s="52"/>
      <c r="T633" s="53"/>
      <c r="U633" s="98">
        <f t="shared" ref="U633:U634" si="2077">SUM(S633:T633)</f>
        <v>0</v>
      </c>
      <c r="V633" s="99">
        <f t="shared" si="2071"/>
        <v>0</v>
      </c>
      <c r="W633" s="100">
        <f t="shared" si="2072"/>
        <v>0</v>
      </c>
      <c r="X633" s="101">
        <f t="shared" ref="X633:X634" si="2078">SUM(V633:W633)</f>
        <v>0</v>
      </c>
      <c r="Y633" s="116" t="str">
        <f t="shared" si="1878"/>
        <v/>
      </c>
    </row>
    <row r="634" spans="1:25" hidden="1">
      <c r="A634" s="48"/>
      <c r="B634" s="43"/>
      <c r="C634" s="49"/>
      <c r="D634" s="76"/>
      <c r="E634" s="50">
        <v>611200</v>
      </c>
      <c r="F634" s="51" t="s">
        <v>72</v>
      </c>
      <c r="G634" s="99">
        <v>0</v>
      </c>
      <c r="H634" s="100">
        <v>0</v>
      </c>
      <c r="I634" s="98">
        <f t="shared" si="2073"/>
        <v>0</v>
      </c>
      <c r="J634" s="99"/>
      <c r="K634" s="100"/>
      <c r="L634" s="98">
        <f t="shared" si="2074"/>
        <v>0</v>
      </c>
      <c r="M634" s="52"/>
      <c r="N634" s="53"/>
      <c r="O634" s="98">
        <f t="shared" si="2075"/>
        <v>0</v>
      </c>
      <c r="P634" s="52"/>
      <c r="Q634" s="53"/>
      <c r="R634" s="98">
        <f t="shared" si="2076"/>
        <v>0</v>
      </c>
      <c r="S634" s="52"/>
      <c r="T634" s="53"/>
      <c r="U634" s="98">
        <f t="shared" si="2077"/>
        <v>0</v>
      </c>
      <c r="V634" s="99">
        <f t="shared" si="2071"/>
        <v>0</v>
      </c>
      <c r="W634" s="100">
        <f t="shared" si="2072"/>
        <v>0</v>
      </c>
      <c r="X634" s="101">
        <f t="shared" si="2078"/>
        <v>0</v>
      </c>
      <c r="Y634" s="116" t="str">
        <f t="shared" si="1878"/>
        <v/>
      </c>
    </row>
    <row r="635" spans="1:25" hidden="1">
      <c r="A635" s="40"/>
      <c r="B635" s="41"/>
      <c r="C635" s="42"/>
      <c r="D635" s="76"/>
      <c r="E635" s="44">
        <v>612000</v>
      </c>
      <c r="F635" s="45" t="s">
        <v>73</v>
      </c>
      <c r="G635" s="94">
        <f>G636</f>
        <v>190200</v>
      </c>
      <c r="H635" s="95">
        <f t="shared" ref="H635" si="2079">H636</f>
        <v>0</v>
      </c>
      <c r="I635" s="96">
        <f t="shared" ref="I635" si="2080">I636</f>
        <v>190200</v>
      </c>
      <c r="J635" s="94">
        <f t="shared" ref="J635" si="2081">J636</f>
        <v>0</v>
      </c>
      <c r="K635" s="95">
        <f t="shared" ref="K635" si="2082">K636</f>
        <v>0</v>
      </c>
      <c r="L635" s="96">
        <f t="shared" ref="L635" si="2083">L636</f>
        <v>0</v>
      </c>
      <c r="M635" s="94">
        <f t="shared" ref="M635" si="2084">M636</f>
        <v>0</v>
      </c>
      <c r="N635" s="95">
        <f t="shared" ref="N635" si="2085">N636</f>
        <v>0</v>
      </c>
      <c r="O635" s="96">
        <f t="shared" ref="O635" si="2086">O636</f>
        <v>0</v>
      </c>
      <c r="P635" s="94">
        <f t="shared" ref="P635" si="2087">P636</f>
        <v>0</v>
      </c>
      <c r="Q635" s="95">
        <f t="shared" ref="Q635" si="2088">Q636</f>
        <v>0</v>
      </c>
      <c r="R635" s="96">
        <f t="shared" ref="R635" si="2089">R636</f>
        <v>0</v>
      </c>
      <c r="S635" s="94">
        <f t="shared" ref="S635" si="2090">S636</f>
        <v>0</v>
      </c>
      <c r="T635" s="95">
        <f t="shared" ref="T635" si="2091">T636</f>
        <v>0</v>
      </c>
      <c r="U635" s="96">
        <f t="shared" ref="U635" si="2092">U636</f>
        <v>0</v>
      </c>
      <c r="V635" s="94">
        <f t="shared" ref="V635" si="2093">V636</f>
        <v>0</v>
      </c>
      <c r="W635" s="95">
        <f t="shared" ref="W635" si="2094">W636</f>
        <v>0</v>
      </c>
      <c r="X635" s="97">
        <f t="shared" ref="X635" si="2095">X636</f>
        <v>0</v>
      </c>
      <c r="Y635" s="116" t="str">
        <f t="shared" si="1878"/>
        <v/>
      </c>
    </row>
    <row r="636" spans="1:25" hidden="1">
      <c r="A636" s="48"/>
      <c r="B636" s="43"/>
      <c r="C636" s="49"/>
      <c r="D636" s="76"/>
      <c r="E636" s="50">
        <v>612100</v>
      </c>
      <c r="F636" s="51" t="s">
        <v>73</v>
      </c>
      <c r="G636" s="99">
        <v>190200</v>
      </c>
      <c r="H636" s="100">
        <v>0</v>
      </c>
      <c r="I636" s="98">
        <f>SUM(G636:H636)</f>
        <v>190200</v>
      </c>
      <c r="J636" s="99"/>
      <c r="K636" s="100"/>
      <c r="L636" s="98">
        <f>SUM(J636:K636)</f>
        <v>0</v>
      </c>
      <c r="M636" s="52"/>
      <c r="N636" s="53"/>
      <c r="O636" s="98">
        <f>SUM(M636:N636)</f>
        <v>0</v>
      </c>
      <c r="P636" s="52"/>
      <c r="Q636" s="53"/>
      <c r="R636" s="98">
        <f>SUM(P636:Q636)</f>
        <v>0</v>
      </c>
      <c r="S636" s="52"/>
      <c r="T636" s="53"/>
      <c r="U636" s="98">
        <f>SUM(S636:T636)</f>
        <v>0</v>
      </c>
      <c r="V636" s="99">
        <f>S636+P636+M636+J636</f>
        <v>0</v>
      </c>
      <c r="W636" s="100">
        <f>T636+Q636+N636+K636</f>
        <v>0</v>
      </c>
      <c r="X636" s="101">
        <f>SUM(V636:W636)</f>
        <v>0</v>
      </c>
      <c r="Y636" s="116" t="str">
        <f t="shared" si="1878"/>
        <v/>
      </c>
    </row>
    <row r="637" spans="1:25" hidden="1">
      <c r="A637" s="40"/>
      <c r="B637" s="41"/>
      <c r="C637" s="42"/>
      <c r="D637" s="76"/>
      <c r="E637" s="44">
        <v>613000</v>
      </c>
      <c r="F637" s="45" t="s">
        <v>74</v>
      </c>
      <c r="G637" s="94">
        <f>SUM(G638:G647)</f>
        <v>222000</v>
      </c>
      <c r="H637" s="95">
        <f t="shared" ref="H637" si="2096">SUM(H638:H647)</f>
        <v>0</v>
      </c>
      <c r="I637" s="96">
        <f t="shared" ref="I637" si="2097">SUM(I638:I647)</f>
        <v>222000</v>
      </c>
      <c r="J637" s="94">
        <f t="shared" ref="J637" si="2098">SUM(J638:J647)</f>
        <v>0</v>
      </c>
      <c r="K637" s="95">
        <f t="shared" ref="K637" si="2099">SUM(K638:K647)</f>
        <v>0</v>
      </c>
      <c r="L637" s="96">
        <f t="shared" ref="L637" si="2100">SUM(L638:L647)</f>
        <v>0</v>
      </c>
      <c r="M637" s="94">
        <f t="shared" ref="M637" si="2101">SUM(M638:M647)</f>
        <v>0</v>
      </c>
      <c r="N637" s="95">
        <f t="shared" ref="N637" si="2102">SUM(N638:N647)</f>
        <v>0</v>
      </c>
      <c r="O637" s="96">
        <f t="shared" ref="O637" si="2103">SUM(O638:O647)</f>
        <v>0</v>
      </c>
      <c r="P637" s="94">
        <f t="shared" ref="P637" si="2104">SUM(P638:P647)</f>
        <v>0</v>
      </c>
      <c r="Q637" s="95">
        <f t="shared" ref="Q637" si="2105">SUM(Q638:Q647)</f>
        <v>0</v>
      </c>
      <c r="R637" s="96">
        <f t="shared" ref="R637" si="2106">SUM(R638:R647)</f>
        <v>0</v>
      </c>
      <c r="S637" s="94">
        <f t="shared" ref="S637" si="2107">SUM(S638:S647)</f>
        <v>0</v>
      </c>
      <c r="T637" s="95">
        <f t="shared" ref="T637" si="2108">SUM(T638:T647)</f>
        <v>0</v>
      </c>
      <c r="U637" s="96">
        <f t="shared" ref="U637" si="2109">SUM(U638:U647)</f>
        <v>0</v>
      </c>
      <c r="V637" s="94">
        <f t="shared" ref="V637" si="2110">SUM(V638:V647)</f>
        <v>0</v>
      </c>
      <c r="W637" s="95">
        <f t="shared" ref="W637" si="2111">SUM(W638:W647)</f>
        <v>0</v>
      </c>
      <c r="X637" s="97">
        <f t="shared" ref="X637" si="2112">SUM(X638:X647)</f>
        <v>0</v>
      </c>
      <c r="Y637" s="116" t="str">
        <f t="shared" si="1878"/>
        <v/>
      </c>
    </row>
    <row r="638" spans="1:25" hidden="1">
      <c r="A638" s="48"/>
      <c r="B638" s="43"/>
      <c r="C638" s="49"/>
      <c r="D638" s="76"/>
      <c r="E638" s="50">
        <v>613100</v>
      </c>
      <c r="F638" s="54" t="s">
        <v>75</v>
      </c>
      <c r="G638" s="99">
        <v>12000</v>
      </c>
      <c r="H638" s="100">
        <v>0</v>
      </c>
      <c r="I638" s="98">
        <f t="shared" ref="I638:I647" si="2113">SUM(G638:H638)</f>
        <v>12000</v>
      </c>
      <c r="J638" s="99"/>
      <c r="K638" s="100"/>
      <c r="L638" s="98">
        <f t="shared" ref="L638:L647" si="2114">SUM(J638:K638)</f>
        <v>0</v>
      </c>
      <c r="M638" s="52"/>
      <c r="N638" s="53"/>
      <c r="O638" s="98">
        <f t="shared" ref="O638:O647" si="2115">SUM(M638:N638)</f>
        <v>0</v>
      </c>
      <c r="P638" s="52"/>
      <c r="Q638" s="53"/>
      <c r="R638" s="98">
        <f t="shared" ref="R638:R647" si="2116">SUM(P638:Q638)</f>
        <v>0</v>
      </c>
      <c r="S638" s="52"/>
      <c r="T638" s="53"/>
      <c r="U638" s="98">
        <f t="shared" ref="U638:U647" si="2117">SUM(S638:T638)</f>
        <v>0</v>
      </c>
      <c r="V638" s="99">
        <f t="shared" ref="V638:V647" si="2118">S638+P638+M638+J638</f>
        <v>0</v>
      </c>
      <c r="W638" s="100">
        <f t="shared" ref="W638:W647" si="2119">T638+Q638+N638+K638</f>
        <v>0</v>
      </c>
      <c r="X638" s="101">
        <f t="shared" ref="X638:X647" si="2120">SUM(V638:W638)</f>
        <v>0</v>
      </c>
      <c r="Y638" s="116" t="str">
        <f t="shared" si="1878"/>
        <v/>
      </c>
    </row>
    <row r="639" spans="1:25" hidden="1">
      <c r="A639" s="48"/>
      <c r="B639" s="43"/>
      <c r="C639" s="49"/>
      <c r="D639" s="76"/>
      <c r="E639" s="50">
        <v>613200</v>
      </c>
      <c r="F639" s="54" t="s">
        <v>76</v>
      </c>
      <c r="G639" s="99">
        <v>77000</v>
      </c>
      <c r="H639" s="100">
        <v>0</v>
      </c>
      <c r="I639" s="98">
        <f t="shared" si="2113"/>
        <v>77000</v>
      </c>
      <c r="J639" s="99"/>
      <c r="K639" s="100"/>
      <c r="L639" s="98">
        <f t="shared" si="2114"/>
        <v>0</v>
      </c>
      <c r="M639" s="52"/>
      <c r="N639" s="53"/>
      <c r="O639" s="98">
        <f t="shared" si="2115"/>
        <v>0</v>
      </c>
      <c r="P639" s="52"/>
      <c r="Q639" s="53"/>
      <c r="R639" s="98">
        <f t="shared" si="2116"/>
        <v>0</v>
      </c>
      <c r="S639" s="52"/>
      <c r="T639" s="53"/>
      <c r="U639" s="98">
        <f t="shared" si="2117"/>
        <v>0</v>
      </c>
      <c r="V639" s="99">
        <f t="shared" si="2118"/>
        <v>0</v>
      </c>
      <c r="W639" s="100">
        <f t="shared" si="2119"/>
        <v>0</v>
      </c>
      <c r="X639" s="101">
        <f t="shared" si="2120"/>
        <v>0</v>
      </c>
      <c r="Y639" s="116" t="str">
        <f t="shared" si="1878"/>
        <v/>
      </c>
    </row>
    <row r="640" spans="1:25" hidden="1">
      <c r="A640" s="48"/>
      <c r="B640" s="43"/>
      <c r="C640" s="49"/>
      <c r="D640" s="76"/>
      <c r="E640" s="50">
        <v>613300</v>
      </c>
      <c r="F640" s="54" t="s">
        <v>77</v>
      </c>
      <c r="G640" s="99">
        <v>11000</v>
      </c>
      <c r="H640" s="100">
        <v>0</v>
      </c>
      <c r="I640" s="98">
        <f t="shared" si="2113"/>
        <v>11000</v>
      </c>
      <c r="J640" s="99"/>
      <c r="K640" s="100"/>
      <c r="L640" s="98">
        <f t="shared" si="2114"/>
        <v>0</v>
      </c>
      <c r="M640" s="52"/>
      <c r="N640" s="53"/>
      <c r="O640" s="98">
        <f t="shared" si="2115"/>
        <v>0</v>
      </c>
      <c r="P640" s="52"/>
      <c r="Q640" s="53"/>
      <c r="R640" s="98">
        <f t="shared" si="2116"/>
        <v>0</v>
      </c>
      <c r="S640" s="52"/>
      <c r="T640" s="53"/>
      <c r="U640" s="98">
        <f t="shared" si="2117"/>
        <v>0</v>
      </c>
      <c r="V640" s="99">
        <f t="shared" si="2118"/>
        <v>0</v>
      </c>
      <c r="W640" s="100">
        <f t="shared" si="2119"/>
        <v>0</v>
      </c>
      <c r="X640" s="101">
        <f t="shared" si="2120"/>
        <v>0</v>
      </c>
      <c r="Y640" s="116" t="str">
        <f t="shared" si="1878"/>
        <v/>
      </c>
    </row>
    <row r="641" spans="1:25" hidden="1">
      <c r="A641" s="48"/>
      <c r="B641" s="43"/>
      <c r="C641" s="49"/>
      <c r="D641" s="76"/>
      <c r="E641" s="50">
        <v>613400</v>
      </c>
      <c r="F641" s="54" t="s">
        <v>78</v>
      </c>
      <c r="G641" s="99">
        <v>22000</v>
      </c>
      <c r="H641" s="100">
        <v>0</v>
      </c>
      <c r="I641" s="98">
        <f t="shared" si="2113"/>
        <v>22000</v>
      </c>
      <c r="J641" s="99"/>
      <c r="K641" s="100"/>
      <c r="L641" s="98">
        <f t="shared" si="2114"/>
        <v>0</v>
      </c>
      <c r="M641" s="52"/>
      <c r="N641" s="53"/>
      <c r="O641" s="98">
        <f t="shared" si="2115"/>
        <v>0</v>
      </c>
      <c r="P641" s="52"/>
      <c r="Q641" s="53"/>
      <c r="R641" s="98">
        <f t="shared" si="2116"/>
        <v>0</v>
      </c>
      <c r="S641" s="52"/>
      <c r="T641" s="53"/>
      <c r="U641" s="98">
        <f t="shared" si="2117"/>
        <v>0</v>
      </c>
      <c r="V641" s="99">
        <f t="shared" si="2118"/>
        <v>0</v>
      </c>
      <c r="W641" s="100">
        <f t="shared" si="2119"/>
        <v>0</v>
      </c>
      <c r="X641" s="101">
        <f t="shared" si="2120"/>
        <v>0</v>
      </c>
      <c r="Y641" s="116" t="str">
        <f t="shared" si="1878"/>
        <v/>
      </c>
    </row>
    <row r="642" spans="1:25" hidden="1">
      <c r="A642" s="48"/>
      <c r="B642" s="43"/>
      <c r="C642" s="49"/>
      <c r="D642" s="76"/>
      <c r="E642" s="50">
        <v>613500</v>
      </c>
      <c r="F642" s="54" t="s">
        <v>79</v>
      </c>
      <c r="G642" s="99">
        <v>1500</v>
      </c>
      <c r="H642" s="100">
        <v>0</v>
      </c>
      <c r="I642" s="98">
        <f t="shared" si="2113"/>
        <v>1500</v>
      </c>
      <c r="J642" s="99"/>
      <c r="K642" s="100"/>
      <c r="L642" s="98">
        <f t="shared" si="2114"/>
        <v>0</v>
      </c>
      <c r="M642" s="52"/>
      <c r="N642" s="53"/>
      <c r="O642" s="98">
        <f t="shared" si="2115"/>
        <v>0</v>
      </c>
      <c r="P642" s="52"/>
      <c r="Q642" s="53"/>
      <c r="R642" s="98">
        <f t="shared" si="2116"/>
        <v>0</v>
      </c>
      <c r="S642" s="52"/>
      <c r="T642" s="53"/>
      <c r="U642" s="98">
        <f t="shared" si="2117"/>
        <v>0</v>
      </c>
      <c r="V642" s="99">
        <f t="shared" si="2118"/>
        <v>0</v>
      </c>
      <c r="W642" s="100">
        <f t="shared" si="2119"/>
        <v>0</v>
      </c>
      <c r="X642" s="101">
        <f t="shared" si="2120"/>
        <v>0</v>
      </c>
      <c r="Y642" s="116" t="str">
        <f t="shared" si="1878"/>
        <v/>
      </c>
    </row>
    <row r="643" spans="1:25" hidden="1">
      <c r="A643" s="48"/>
      <c r="B643" s="43"/>
      <c r="C643" s="49"/>
      <c r="D643" s="76"/>
      <c r="E643" s="50">
        <v>613600</v>
      </c>
      <c r="F643" s="54" t="s">
        <v>82</v>
      </c>
      <c r="G643" s="99">
        <v>0</v>
      </c>
      <c r="H643" s="100">
        <v>0</v>
      </c>
      <c r="I643" s="98">
        <f t="shared" si="2113"/>
        <v>0</v>
      </c>
      <c r="J643" s="99"/>
      <c r="K643" s="100"/>
      <c r="L643" s="98">
        <f t="shared" si="2114"/>
        <v>0</v>
      </c>
      <c r="M643" s="52"/>
      <c r="N643" s="53"/>
      <c r="O643" s="98">
        <f t="shared" si="2115"/>
        <v>0</v>
      </c>
      <c r="P643" s="52"/>
      <c r="Q643" s="53"/>
      <c r="R643" s="98">
        <f t="shared" si="2116"/>
        <v>0</v>
      </c>
      <c r="S643" s="52"/>
      <c r="T643" s="53"/>
      <c r="U643" s="98">
        <f t="shared" si="2117"/>
        <v>0</v>
      </c>
      <c r="V643" s="99">
        <f t="shared" si="2118"/>
        <v>0</v>
      </c>
      <c r="W643" s="100">
        <f t="shared" si="2119"/>
        <v>0</v>
      </c>
      <c r="X643" s="101">
        <f t="shared" si="2120"/>
        <v>0</v>
      </c>
      <c r="Y643" s="116" t="str">
        <f t="shared" si="1878"/>
        <v/>
      </c>
    </row>
    <row r="644" spans="1:25" hidden="1">
      <c r="A644" s="48"/>
      <c r="B644" s="43"/>
      <c r="C644" s="49"/>
      <c r="D644" s="76"/>
      <c r="E644" s="50">
        <v>613700</v>
      </c>
      <c r="F644" s="54" t="s">
        <v>80</v>
      </c>
      <c r="G644" s="99">
        <v>26500</v>
      </c>
      <c r="H644" s="100">
        <v>0</v>
      </c>
      <c r="I644" s="98">
        <f t="shared" si="2113"/>
        <v>26500</v>
      </c>
      <c r="J644" s="99"/>
      <c r="K644" s="100"/>
      <c r="L644" s="98">
        <f t="shared" si="2114"/>
        <v>0</v>
      </c>
      <c r="M644" s="52"/>
      <c r="N644" s="53"/>
      <c r="O644" s="98">
        <f t="shared" si="2115"/>
        <v>0</v>
      </c>
      <c r="P644" s="52"/>
      <c r="Q644" s="53"/>
      <c r="R644" s="98">
        <f t="shared" si="2116"/>
        <v>0</v>
      </c>
      <c r="S644" s="52"/>
      <c r="T644" s="53"/>
      <c r="U644" s="98">
        <f t="shared" si="2117"/>
        <v>0</v>
      </c>
      <c r="V644" s="99">
        <f t="shared" si="2118"/>
        <v>0</v>
      </c>
      <c r="W644" s="100">
        <f t="shared" si="2119"/>
        <v>0</v>
      </c>
      <c r="X644" s="101">
        <f t="shared" si="2120"/>
        <v>0</v>
      </c>
      <c r="Y644" s="116" t="str">
        <f t="shared" ref="Y644:Y707" si="2121">IF(OR(V644&gt;G644, W644&gt;H644),"Ukupni operativni plan je veći od Proračuna!","")</f>
        <v/>
      </c>
    </row>
    <row r="645" spans="1:25" hidden="1">
      <c r="A645" s="48"/>
      <c r="B645" s="43"/>
      <c r="C645" s="49"/>
      <c r="D645" s="76"/>
      <c r="E645" s="50">
        <v>613800</v>
      </c>
      <c r="F645" s="54" t="s">
        <v>83</v>
      </c>
      <c r="G645" s="99">
        <v>0</v>
      </c>
      <c r="H645" s="100">
        <v>0</v>
      </c>
      <c r="I645" s="98">
        <f t="shared" si="2113"/>
        <v>0</v>
      </c>
      <c r="J645" s="99"/>
      <c r="K645" s="100"/>
      <c r="L645" s="98">
        <f t="shared" si="2114"/>
        <v>0</v>
      </c>
      <c r="M645" s="52"/>
      <c r="N645" s="53"/>
      <c r="O645" s="98">
        <f t="shared" si="2115"/>
        <v>0</v>
      </c>
      <c r="P645" s="52"/>
      <c r="Q645" s="53"/>
      <c r="R645" s="98">
        <f t="shared" si="2116"/>
        <v>0</v>
      </c>
      <c r="S645" s="52"/>
      <c r="T645" s="53"/>
      <c r="U645" s="98">
        <f t="shared" si="2117"/>
        <v>0</v>
      </c>
      <c r="V645" s="99">
        <f t="shared" si="2118"/>
        <v>0</v>
      </c>
      <c r="W645" s="100">
        <f t="shared" si="2119"/>
        <v>0</v>
      </c>
      <c r="X645" s="101">
        <f t="shared" si="2120"/>
        <v>0</v>
      </c>
      <c r="Y645" s="116" t="str">
        <f t="shared" si="2121"/>
        <v/>
      </c>
    </row>
    <row r="646" spans="1:25" hidden="1">
      <c r="A646" s="48"/>
      <c r="B646" s="43"/>
      <c r="C646" s="49"/>
      <c r="D646" s="76"/>
      <c r="E646" s="50">
        <v>613900</v>
      </c>
      <c r="F646" s="54" t="s">
        <v>81</v>
      </c>
      <c r="G646" s="99">
        <v>72000</v>
      </c>
      <c r="H646" s="100">
        <v>0</v>
      </c>
      <c r="I646" s="98">
        <f t="shared" si="2113"/>
        <v>72000</v>
      </c>
      <c r="J646" s="99"/>
      <c r="K646" s="100"/>
      <c r="L646" s="98">
        <f t="shared" si="2114"/>
        <v>0</v>
      </c>
      <c r="M646" s="52"/>
      <c r="N646" s="53"/>
      <c r="O646" s="98">
        <f t="shared" si="2115"/>
        <v>0</v>
      </c>
      <c r="P646" s="52"/>
      <c r="Q646" s="53"/>
      <c r="R646" s="98">
        <f t="shared" si="2116"/>
        <v>0</v>
      </c>
      <c r="S646" s="52"/>
      <c r="T646" s="53"/>
      <c r="U646" s="98">
        <f t="shared" si="2117"/>
        <v>0</v>
      </c>
      <c r="V646" s="99">
        <f t="shared" si="2118"/>
        <v>0</v>
      </c>
      <c r="W646" s="100">
        <f t="shared" si="2119"/>
        <v>0</v>
      </c>
      <c r="X646" s="101">
        <f t="shared" si="2120"/>
        <v>0</v>
      </c>
      <c r="Y646" s="116" t="str">
        <f t="shared" si="2121"/>
        <v/>
      </c>
    </row>
    <row r="647" spans="1:25" hidden="1">
      <c r="A647" s="48"/>
      <c r="B647" s="43"/>
      <c r="C647" s="49"/>
      <c r="D647" s="76"/>
      <c r="E647" s="50">
        <v>613900</v>
      </c>
      <c r="F647" s="54" t="s">
        <v>84</v>
      </c>
      <c r="G647" s="99">
        <v>0</v>
      </c>
      <c r="H647" s="100">
        <v>0</v>
      </c>
      <c r="I647" s="98">
        <f t="shared" si="2113"/>
        <v>0</v>
      </c>
      <c r="J647" s="99"/>
      <c r="K647" s="100"/>
      <c r="L647" s="98">
        <f t="shared" si="2114"/>
        <v>0</v>
      </c>
      <c r="M647" s="52"/>
      <c r="N647" s="53"/>
      <c r="O647" s="98">
        <f t="shared" si="2115"/>
        <v>0</v>
      </c>
      <c r="P647" s="52"/>
      <c r="Q647" s="53"/>
      <c r="R647" s="98">
        <f t="shared" si="2116"/>
        <v>0</v>
      </c>
      <c r="S647" s="52"/>
      <c r="T647" s="53"/>
      <c r="U647" s="98">
        <f t="shared" si="2117"/>
        <v>0</v>
      </c>
      <c r="V647" s="99">
        <f t="shared" si="2118"/>
        <v>0</v>
      </c>
      <c r="W647" s="100">
        <f t="shared" si="2119"/>
        <v>0</v>
      </c>
      <c r="X647" s="101">
        <f t="shared" si="2120"/>
        <v>0</v>
      </c>
      <c r="Y647" s="116" t="str">
        <f t="shared" si="2121"/>
        <v/>
      </c>
    </row>
    <row r="648" spans="1:25" hidden="1">
      <c r="A648" s="40"/>
      <c r="B648" s="41"/>
      <c r="C648" s="42"/>
      <c r="D648" s="76"/>
      <c r="E648" s="44">
        <v>821000</v>
      </c>
      <c r="F648" s="45" t="s">
        <v>85</v>
      </c>
      <c r="G648" s="94">
        <f>SUM(G649:G650)</f>
        <v>7000</v>
      </c>
      <c r="H648" s="95">
        <f t="shared" ref="H648" si="2122">SUM(H649:H650)</f>
        <v>0</v>
      </c>
      <c r="I648" s="96">
        <f t="shared" ref="I648" si="2123">SUM(I649:I650)</f>
        <v>7000</v>
      </c>
      <c r="J648" s="94">
        <f t="shared" ref="J648" si="2124">SUM(J649:J650)</f>
        <v>0</v>
      </c>
      <c r="K648" s="95">
        <f t="shared" ref="K648" si="2125">SUM(K649:K650)</f>
        <v>0</v>
      </c>
      <c r="L648" s="96">
        <f t="shared" ref="L648" si="2126">SUM(L649:L650)</f>
        <v>0</v>
      </c>
      <c r="M648" s="94">
        <f t="shared" ref="M648" si="2127">SUM(M649:M650)</f>
        <v>0</v>
      </c>
      <c r="N648" s="95">
        <f t="shared" ref="N648" si="2128">SUM(N649:N650)</f>
        <v>0</v>
      </c>
      <c r="O648" s="96">
        <f t="shared" ref="O648" si="2129">SUM(O649:O650)</f>
        <v>0</v>
      </c>
      <c r="P648" s="94">
        <f t="shared" ref="P648" si="2130">SUM(P649:P650)</f>
        <v>0</v>
      </c>
      <c r="Q648" s="95">
        <f t="shared" ref="Q648" si="2131">SUM(Q649:Q650)</f>
        <v>0</v>
      </c>
      <c r="R648" s="96">
        <f t="shared" ref="R648" si="2132">SUM(R649:R650)</f>
        <v>0</v>
      </c>
      <c r="S648" s="94">
        <f t="shared" ref="S648" si="2133">SUM(S649:S650)</f>
        <v>0</v>
      </c>
      <c r="T648" s="95">
        <f t="shared" ref="T648" si="2134">SUM(T649:T650)</f>
        <v>0</v>
      </c>
      <c r="U648" s="96">
        <f t="shared" ref="U648" si="2135">SUM(U649:U650)</f>
        <v>0</v>
      </c>
      <c r="V648" s="94">
        <f t="shared" ref="V648" si="2136">SUM(V649:V650)</f>
        <v>0</v>
      </c>
      <c r="W648" s="95">
        <f t="shared" ref="W648" si="2137">SUM(W649:W650)</f>
        <v>0</v>
      </c>
      <c r="X648" s="97">
        <f t="shared" ref="X648" si="2138">SUM(X649:X650)</f>
        <v>0</v>
      </c>
      <c r="Y648" s="116" t="str">
        <f t="shared" si="2121"/>
        <v/>
      </c>
    </row>
    <row r="649" spans="1:25" hidden="1">
      <c r="A649" s="48"/>
      <c r="B649" s="43"/>
      <c r="C649" s="49"/>
      <c r="D649" s="76"/>
      <c r="E649" s="50">
        <v>821200</v>
      </c>
      <c r="F649" s="51" t="s">
        <v>86</v>
      </c>
      <c r="G649" s="99">
        <v>0</v>
      </c>
      <c r="H649" s="100">
        <v>0</v>
      </c>
      <c r="I649" s="98">
        <f>SUM(G649:H649)</f>
        <v>0</v>
      </c>
      <c r="J649" s="99"/>
      <c r="K649" s="100"/>
      <c r="L649" s="98">
        <f>SUM(J649:K649)</f>
        <v>0</v>
      </c>
      <c r="M649" s="52"/>
      <c r="N649" s="53"/>
      <c r="O649" s="98">
        <f>SUM(M649:N649)</f>
        <v>0</v>
      </c>
      <c r="P649" s="52"/>
      <c r="Q649" s="53"/>
      <c r="R649" s="98">
        <f>SUM(P649:Q649)</f>
        <v>0</v>
      </c>
      <c r="S649" s="52"/>
      <c r="T649" s="53"/>
      <c r="U649" s="98">
        <f>SUM(S649:T649)</f>
        <v>0</v>
      </c>
      <c r="V649" s="99">
        <f t="shared" ref="V649:V650" si="2139">S649+P649+M649+J649</f>
        <v>0</v>
      </c>
      <c r="W649" s="100">
        <f t="shared" ref="W649:W650" si="2140">T649+Q649+N649+K649</f>
        <v>0</v>
      </c>
      <c r="X649" s="101">
        <f>SUM(V649:W649)</f>
        <v>0</v>
      </c>
      <c r="Y649" s="116" t="str">
        <f t="shared" si="2121"/>
        <v/>
      </c>
    </row>
    <row r="650" spans="1:25" ht="12.75" hidden="1" thickBot="1">
      <c r="A650" s="55"/>
      <c r="B650" s="56"/>
      <c r="C650" s="57"/>
      <c r="D650" s="81"/>
      <c r="E650" s="58">
        <v>821300</v>
      </c>
      <c r="F650" s="59" t="s">
        <v>87</v>
      </c>
      <c r="G650" s="103">
        <v>7000</v>
      </c>
      <c r="H650" s="104">
        <v>0</v>
      </c>
      <c r="I650" s="102">
        <f>SUM(G650:H650)</f>
        <v>7000</v>
      </c>
      <c r="J650" s="103"/>
      <c r="K650" s="104"/>
      <c r="L650" s="102">
        <f>SUM(J650:K650)</f>
        <v>0</v>
      </c>
      <c r="M650" s="60"/>
      <c r="N650" s="61"/>
      <c r="O650" s="102">
        <f>SUM(M650:N650)</f>
        <v>0</v>
      </c>
      <c r="P650" s="60"/>
      <c r="Q650" s="61"/>
      <c r="R650" s="102">
        <f>SUM(P650:Q650)</f>
        <v>0</v>
      </c>
      <c r="S650" s="60"/>
      <c r="T650" s="61"/>
      <c r="U650" s="102">
        <f>SUM(S650:T650)</f>
        <v>0</v>
      </c>
      <c r="V650" s="103">
        <f t="shared" si="2139"/>
        <v>0</v>
      </c>
      <c r="W650" s="104">
        <f t="shared" si="2140"/>
        <v>0</v>
      </c>
      <c r="X650" s="105">
        <f>SUM(V650:W650)</f>
        <v>0</v>
      </c>
      <c r="Y650" s="116" t="str">
        <f t="shared" si="2121"/>
        <v/>
      </c>
    </row>
    <row r="651" spans="1:25" ht="12.75" hidden="1" thickBot="1">
      <c r="A651" s="62"/>
      <c r="B651" s="63"/>
      <c r="C651" s="64"/>
      <c r="D651" s="87"/>
      <c r="E651" s="63"/>
      <c r="F651" s="66" t="s">
        <v>178</v>
      </c>
      <c r="G651" s="106">
        <f>G631+G635+G637+G648</f>
        <v>2576250</v>
      </c>
      <c r="H651" s="107">
        <f t="shared" ref="H651:X651" si="2141">H631+H635+H637+H648</f>
        <v>0</v>
      </c>
      <c r="I651" s="108">
        <f t="shared" si="2141"/>
        <v>2576250</v>
      </c>
      <c r="J651" s="106">
        <f t="shared" si="2141"/>
        <v>0</v>
      </c>
      <c r="K651" s="107">
        <f t="shared" si="2141"/>
        <v>0</v>
      </c>
      <c r="L651" s="108">
        <f t="shared" si="2141"/>
        <v>0</v>
      </c>
      <c r="M651" s="106">
        <f t="shared" si="2141"/>
        <v>0</v>
      </c>
      <c r="N651" s="107">
        <f t="shared" si="2141"/>
        <v>0</v>
      </c>
      <c r="O651" s="108">
        <f t="shared" si="2141"/>
        <v>0</v>
      </c>
      <c r="P651" s="106">
        <f t="shared" si="2141"/>
        <v>0</v>
      </c>
      <c r="Q651" s="107">
        <f t="shared" si="2141"/>
        <v>0</v>
      </c>
      <c r="R651" s="108">
        <f t="shared" si="2141"/>
        <v>0</v>
      </c>
      <c r="S651" s="106">
        <f t="shared" si="2141"/>
        <v>0</v>
      </c>
      <c r="T651" s="107">
        <f t="shared" si="2141"/>
        <v>0</v>
      </c>
      <c r="U651" s="108">
        <f t="shared" si="2141"/>
        <v>0</v>
      </c>
      <c r="V651" s="106">
        <f t="shared" si="2141"/>
        <v>0</v>
      </c>
      <c r="W651" s="107">
        <f t="shared" si="2141"/>
        <v>0</v>
      </c>
      <c r="X651" s="109">
        <f t="shared" si="2141"/>
        <v>0</v>
      </c>
      <c r="Y651" s="116" t="str">
        <f t="shared" si="2121"/>
        <v/>
      </c>
    </row>
    <row r="652" spans="1:25" hidden="1">
      <c r="D652" s="67"/>
      <c r="G652" s="179"/>
      <c r="H652" s="179"/>
      <c r="I652" s="179"/>
      <c r="J652" s="179"/>
      <c r="K652" s="179"/>
      <c r="L652" s="179"/>
      <c r="Y652" s="116" t="str">
        <f t="shared" si="2121"/>
        <v/>
      </c>
    </row>
    <row r="653" spans="1:25" hidden="1">
      <c r="A653" s="68" t="s">
        <v>160</v>
      </c>
      <c r="B653" s="69" t="s">
        <v>176</v>
      </c>
      <c r="C653" s="70" t="s">
        <v>107</v>
      </c>
      <c r="D653" s="76"/>
      <c r="E653" s="43"/>
      <c r="F653" s="45" t="s">
        <v>179</v>
      </c>
      <c r="G653" s="180"/>
      <c r="H653" s="181"/>
      <c r="I653" s="182"/>
      <c r="J653" s="180"/>
      <c r="K653" s="181"/>
      <c r="L653" s="182"/>
      <c r="M653" s="48"/>
      <c r="N653" s="43"/>
      <c r="O653" s="49"/>
      <c r="P653" s="48"/>
      <c r="Q653" s="43"/>
      <c r="R653" s="49"/>
      <c r="S653" s="48"/>
      <c r="T653" s="43"/>
      <c r="U653" s="49"/>
      <c r="V653" s="48"/>
      <c r="W653" s="43"/>
      <c r="X653" s="74"/>
      <c r="Y653" s="116" t="str">
        <f t="shared" si="2121"/>
        <v/>
      </c>
    </row>
    <row r="654" spans="1:25" hidden="1">
      <c r="A654" s="40"/>
      <c r="B654" s="41"/>
      <c r="C654" s="42"/>
      <c r="D654" s="76"/>
      <c r="E654" s="44">
        <v>611000</v>
      </c>
      <c r="F654" s="45" t="s">
        <v>69</v>
      </c>
      <c r="G654" s="94">
        <f>SUM(G655:G657)</f>
        <v>611040</v>
      </c>
      <c r="H654" s="95">
        <f t="shared" ref="H654" si="2142">SUM(H655:H657)</f>
        <v>0</v>
      </c>
      <c r="I654" s="96">
        <f t="shared" ref="I654" si="2143">SUM(I655:I657)</f>
        <v>611040</v>
      </c>
      <c r="J654" s="94">
        <f t="shared" ref="J654" si="2144">SUM(J655:J657)</f>
        <v>0</v>
      </c>
      <c r="K654" s="95">
        <f t="shared" ref="K654" si="2145">SUM(K655:K657)</f>
        <v>0</v>
      </c>
      <c r="L654" s="96">
        <f t="shared" ref="L654" si="2146">SUM(L655:L657)</f>
        <v>0</v>
      </c>
      <c r="M654" s="94">
        <f t="shared" ref="M654" si="2147">SUM(M655:M657)</f>
        <v>0</v>
      </c>
      <c r="N654" s="95">
        <f t="shared" ref="N654" si="2148">SUM(N655:N657)</f>
        <v>0</v>
      </c>
      <c r="O654" s="96">
        <f t="shared" ref="O654" si="2149">SUM(O655:O657)</f>
        <v>0</v>
      </c>
      <c r="P654" s="94">
        <f t="shared" ref="P654" si="2150">SUM(P655:P657)</f>
        <v>0</v>
      </c>
      <c r="Q654" s="95">
        <f t="shared" ref="Q654" si="2151">SUM(Q655:Q657)</f>
        <v>0</v>
      </c>
      <c r="R654" s="96">
        <f t="shared" ref="R654" si="2152">SUM(R655:R657)</f>
        <v>0</v>
      </c>
      <c r="S654" s="94">
        <f t="shared" ref="S654" si="2153">SUM(S655:S657)</f>
        <v>0</v>
      </c>
      <c r="T654" s="95">
        <f t="shared" ref="T654" si="2154">SUM(T655:T657)</f>
        <v>0</v>
      </c>
      <c r="U654" s="96">
        <f t="shared" ref="U654" si="2155">SUM(U655:U657)</f>
        <v>0</v>
      </c>
      <c r="V654" s="94">
        <f t="shared" ref="V654" si="2156">SUM(V655:V657)</f>
        <v>0</v>
      </c>
      <c r="W654" s="95">
        <f t="shared" ref="W654" si="2157">SUM(W655:W657)</f>
        <v>0</v>
      </c>
      <c r="X654" s="97">
        <f t="shared" ref="X654" si="2158">SUM(X655:X657)</f>
        <v>0</v>
      </c>
      <c r="Y654" s="116" t="str">
        <f t="shared" si="2121"/>
        <v/>
      </c>
    </row>
    <row r="655" spans="1:25" hidden="1">
      <c r="A655" s="48"/>
      <c r="B655" s="43"/>
      <c r="C655" s="49"/>
      <c r="D655" s="76"/>
      <c r="E655" s="50">
        <v>611100</v>
      </c>
      <c r="F655" s="51" t="s">
        <v>70</v>
      </c>
      <c r="G655" s="99">
        <v>503700</v>
      </c>
      <c r="H655" s="100">
        <v>0</v>
      </c>
      <c r="I655" s="98">
        <f>SUM(G655:H655)</f>
        <v>503700</v>
      </c>
      <c r="J655" s="99"/>
      <c r="K655" s="100"/>
      <c r="L655" s="98">
        <f>SUM(J655:K655)</f>
        <v>0</v>
      </c>
      <c r="M655" s="52"/>
      <c r="N655" s="53"/>
      <c r="O655" s="98">
        <f>SUM(M655:N655)</f>
        <v>0</v>
      </c>
      <c r="P655" s="52"/>
      <c r="Q655" s="53"/>
      <c r="R655" s="98">
        <f>SUM(P655:Q655)</f>
        <v>0</v>
      </c>
      <c r="S655" s="52"/>
      <c r="T655" s="53"/>
      <c r="U655" s="98">
        <f>SUM(S655:T655)</f>
        <v>0</v>
      </c>
      <c r="V655" s="99">
        <f t="shared" ref="V655:V657" si="2159">S655+P655+M655+J655</f>
        <v>0</v>
      </c>
      <c r="W655" s="100">
        <f t="shared" ref="W655:W657" si="2160">T655+Q655+N655+K655</f>
        <v>0</v>
      </c>
      <c r="X655" s="101">
        <f>SUM(V655:W655)</f>
        <v>0</v>
      </c>
      <c r="Y655" s="116" t="str">
        <f t="shared" si="2121"/>
        <v/>
      </c>
    </row>
    <row r="656" spans="1:25" hidden="1">
      <c r="A656" s="48"/>
      <c r="B656" s="43"/>
      <c r="C656" s="49"/>
      <c r="D656" s="76"/>
      <c r="E656" s="50">
        <v>611200</v>
      </c>
      <c r="F656" s="51" t="s">
        <v>71</v>
      </c>
      <c r="G656" s="99">
        <v>107340</v>
      </c>
      <c r="H656" s="100">
        <v>0</v>
      </c>
      <c r="I656" s="98">
        <f t="shared" ref="I656:I657" si="2161">SUM(G656:H656)</f>
        <v>107340</v>
      </c>
      <c r="J656" s="99"/>
      <c r="K656" s="100"/>
      <c r="L656" s="98">
        <f t="shared" ref="L656:L657" si="2162">SUM(J656:K656)</f>
        <v>0</v>
      </c>
      <c r="M656" s="52"/>
      <c r="N656" s="53"/>
      <c r="O656" s="98">
        <f t="shared" ref="O656:O657" si="2163">SUM(M656:N656)</f>
        <v>0</v>
      </c>
      <c r="P656" s="52"/>
      <c r="Q656" s="53"/>
      <c r="R656" s="98">
        <f t="shared" ref="R656:R657" si="2164">SUM(P656:Q656)</f>
        <v>0</v>
      </c>
      <c r="S656" s="52"/>
      <c r="T656" s="53"/>
      <c r="U656" s="98">
        <f t="shared" ref="U656:U657" si="2165">SUM(S656:T656)</f>
        <v>0</v>
      </c>
      <c r="V656" s="99">
        <f t="shared" si="2159"/>
        <v>0</v>
      </c>
      <c r="W656" s="100">
        <f t="shared" si="2160"/>
        <v>0</v>
      </c>
      <c r="X656" s="101">
        <f t="shared" ref="X656:X657" si="2166">SUM(V656:W656)</f>
        <v>0</v>
      </c>
      <c r="Y656" s="116" t="str">
        <f t="shared" si="2121"/>
        <v/>
      </c>
    </row>
    <row r="657" spans="1:25" hidden="1">
      <c r="A657" s="48"/>
      <c r="B657" s="43"/>
      <c r="C657" s="49"/>
      <c r="D657" s="76"/>
      <c r="E657" s="50">
        <v>611200</v>
      </c>
      <c r="F657" s="51" t="s">
        <v>72</v>
      </c>
      <c r="G657" s="99">
        <v>0</v>
      </c>
      <c r="H657" s="100">
        <v>0</v>
      </c>
      <c r="I657" s="98">
        <f t="shared" si="2161"/>
        <v>0</v>
      </c>
      <c r="J657" s="99"/>
      <c r="K657" s="100"/>
      <c r="L657" s="98">
        <f t="shared" si="2162"/>
        <v>0</v>
      </c>
      <c r="M657" s="52"/>
      <c r="N657" s="53"/>
      <c r="O657" s="98">
        <f t="shared" si="2163"/>
        <v>0</v>
      </c>
      <c r="P657" s="52"/>
      <c r="Q657" s="53"/>
      <c r="R657" s="98">
        <f t="shared" si="2164"/>
        <v>0</v>
      </c>
      <c r="S657" s="52"/>
      <c r="T657" s="53"/>
      <c r="U657" s="98">
        <f t="shared" si="2165"/>
        <v>0</v>
      </c>
      <c r="V657" s="99">
        <f t="shared" si="2159"/>
        <v>0</v>
      </c>
      <c r="W657" s="100">
        <f t="shared" si="2160"/>
        <v>0</v>
      </c>
      <c r="X657" s="101">
        <f t="shared" si="2166"/>
        <v>0</v>
      </c>
      <c r="Y657" s="116" t="str">
        <f t="shared" si="2121"/>
        <v/>
      </c>
    </row>
    <row r="658" spans="1:25" hidden="1">
      <c r="A658" s="40"/>
      <c r="B658" s="41"/>
      <c r="C658" s="42"/>
      <c r="D658" s="76"/>
      <c r="E658" s="44">
        <v>612000</v>
      </c>
      <c r="F658" s="45" t="s">
        <v>73</v>
      </c>
      <c r="G658" s="94">
        <f>G659</f>
        <v>53920</v>
      </c>
      <c r="H658" s="95">
        <f t="shared" ref="H658" si="2167">H659</f>
        <v>0</v>
      </c>
      <c r="I658" s="96">
        <f t="shared" ref="I658" si="2168">I659</f>
        <v>53920</v>
      </c>
      <c r="J658" s="94">
        <f t="shared" ref="J658" si="2169">J659</f>
        <v>0</v>
      </c>
      <c r="K658" s="95">
        <f t="shared" ref="K658" si="2170">K659</f>
        <v>0</v>
      </c>
      <c r="L658" s="96">
        <f t="shared" ref="L658" si="2171">L659</f>
        <v>0</v>
      </c>
      <c r="M658" s="94">
        <f t="shared" ref="M658" si="2172">M659</f>
        <v>0</v>
      </c>
      <c r="N658" s="95">
        <f t="shared" ref="N658" si="2173">N659</f>
        <v>0</v>
      </c>
      <c r="O658" s="96">
        <f t="shared" ref="O658" si="2174">O659</f>
        <v>0</v>
      </c>
      <c r="P658" s="94">
        <f t="shared" ref="P658" si="2175">P659</f>
        <v>0</v>
      </c>
      <c r="Q658" s="95">
        <f t="shared" ref="Q658" si="2176">Q659</f>
        <v>0</v>
      </c>
      <c r="R658" s="96">
        <f t="shared" ref="R658" si="2177">R659</f>
        <v>0</v>
      </c>
      <c r="S658" s="94">
        <f t="shared" ref="S658" si="2178">S659</f>
        <v>0</v>
      </c>
      <c r="T658" s="95">
        <f t="shared" ref="T658" si="2179">T659</f>
        <v>0</v>
      </c>
      <c r="U658" s="96">
        <f t="shared" ref="U658" si="2180">U659</f>
        <v>0</v>
      </c>
      <c r="V658" s="94">
        <f t="shared" ref="V658" si="2181">V659</f>
        <v>0</v>
      </c>
      <c r="W658" s="95">
        <f t="shared" ref="W658" si="2182">W659</f>
        <v>0</v>
      </c>
      <c r="X658" s="97">
        <f t="shared" ref="X658" si="2183">X659</f>
        <v>0</v>
      </c>
      <c r="Y658" s="116" t="str">
        <f t="shared" si="2121"/>
        <v/>
      </c>
    </row>
    <row r="659" spans="1:25" hidden="1">
      <c r="A659" s="48"/>
      <c r="B659" s="43"/>
      <c r="C659" s="49"/>
      <c r="D659" s="76"/>
      <c r="E659" s="50">
        <v>612100</v>
      </c>
      <c r="F659" s="51" t="s">
        <v>73</v>
      </c>
      <c r="G659" s="99">
        <v>53920</v>
      </c>
      <c r="H659" s="100">
        <v>0</v>
      </c>
      <c r="I659" s="98">
        <f>SUM(G659:H659)</f>
        <v>53920</v>
      </c>
      <c r="J659" s="99"/>
      <c r="K659" s="100"/>
      <c r="L659" s="98">
        <f>SUM(J659:K659)</f>
        <v>0</v>
      </c>
      <c r="M659" s="52"/>
      <c r="N659" s="53"/>
      <c r="O659" s="98">
        <f>SUM(M659:N659)</f>
        <v>0</v>
      </c>
      <c r="P659" s="52"/>
      <c r="Q659" s="53"/>
      <c r="R659" s="98">
        <f>SUM(P659:Q659)</f>
        <v>0</v>
      </c>
      <c r="S659" s="52"/>
      <c r="T659" s="53"/>
      <c r="U659" s="98">
        <f>SUM(S659:T659)</f>
        <v>0</v>
      </c>
      <c r="V659" s="99">
        <f>S659+P659+M659+J659</f>
        <v>0</v>
      </c>
      <c r="W659" s="100">
        <f>T659+Q659+N659+K659</f>
        <v>0</v>
      </c>
      <c r="X659" s="101">
        <f>SUM(V659:W659)</f>
        <v>0</v>
      </c>
      <c r="Y659" s="116" t="str">
        <f t="shared" si="2121"/>
        <v/>
      </c>
    </row>
    <row r="660" spans="1:25" hidden="1">
      <c r="A660" s="40"/>
      <c r="B660" s="41"/>
      <c r="C660" s="42"/>
      <c r="D660" s="76"/>
      <c r="E660" s="44">
        <v>613000</v>
      </c>
      <c r="F660" s="45" t="s">
        <v>74</v>
      </c>
      <c r="G660" s="94">
        <f>SUM(G661:G670)</f>
        <v>54600</v>
      </c>
      <c r="H660" s="95">
        <f t="shared" ref="H660" si="2184">SUM(H661:H670)</f>
        <v>0</v>
      </c>
      <c r="I660" s="96">
        <f t="shared" ref="I660" si="2185">SUM(I661:I670)</f>
        <v>54600</v>
      </c>
      <c r="J660" s="94">
        <f t="shared" ref="J660" si="2186">SUM(J661:J670)</f>
        <v>0</v>
      </c>
      <c r="K660" s="95">
        <f t="shared" ref="K660" si="2187">SUM(K661:K670)</f>
        <v>0</v>
      </c>
      <c r="L660" s="96">
        <f t="shared" ref="L660" si="2188">SUM(L661:L670)</f>
        <v>0</v>
      </c>
      <c r="M660" s="94">
        <f t="shared" ref="M660" si="2189">SUM(M661:M670)</f>
        <v>0</v>
      </c>
      <c r="N660" s="95">
        <f t="shared" ref="N660" si="2190">SUM(N661:N670)</f>
        <v>0</v>
      </c>
      <c r="O660" s="96">
        <f t="shared" ref="O660" si="2191">SUM(O661:O670)</f>
        <v>0</v>
      </c>
      <c r="P660" s="94">
        <f t="shared" ref="P660" si="2192">SUM(P661:P670)</f>
        <v>0</v>
      </c>
      <c r="Q660" s="95">
        <f t="shared" ref="Q660" si="2193">SUM(Q661:Q670)</f>
        <v>0</v>
      </c>
      <c r="R660" s="96">
        <f t="shared" ref="R660" si="2194">SUM(R661:R670)</f>
        <v>0</v>
      </c>
      <c r="S660" s="94">
        <f t="shared" ref="S660" si="2195">SUM(S661:S670)</f>
        <v>0</v>
      </c>
      <c r="T660" s="95">
        <f t="shared" ref="T660" si="2196">SUM(T661:T670)</f>
        <v>0</v>
      </c>
      <c r="U660" s="96">
        <f t="shared" ref="U660" si="2197">SUM(U661:U670)</f>
        <v>0</v>
      </c>
      <c r="V660" s="94">
        <f t="shared" ref="V660" si="2198">SUM(V661:V670)</f>
        <v>0</v>
      </c>
      <c r="W660" s="95">
        <f t="shared" ref="W660" si="2199">SUM(W661:W670)</f>
        <v>0</v>
      </c>
      <c r="X660" s="97">
        <f t="shared" ref="X660" si="2200">SUM(X661:X670)</f>
        <v>0</v>
      </c>
      <c r="Y660" s="116" t="str">
        <f t="shared" si="2121"/>
        <v/>
      </c>
    </row>
    <row r="661" spans="1:25" hidden="1">
      <c r="A661" s="48"/>
      <c r="B661" s="43"/>
      <c r="C661" s="49"/>
      <c r="D661" s="76"/>
      <c r="E661" s="50">
        <v>613100</v>
      </c>
      <c r="F661" s="54" t="s">
        <v>75</v>
      </c>
      <c r="G661" s="99">
        <v>3500</v>
      </c>
      <c r="H661" s="100">
        <v>0</v>
      </c>
      <c r="I661" s="98">
        <f t="shared" ref="I661:I670" si="2201">SUM(G661:H661)</f>
        <v>3500</v>
      </c>
      <c r="J661" s="99"/>
      <c r="K661" s="100"/>
      <c r="L661" s="98">
        <f t="shared" ref="L661:L670" si="2202">SUM(J661:K661)</f>
        <v>0</v>
      </c>
      <c r="M661" s="52"/>
      <c r="N661" s="53"/>
      <c r="O661" s="98">
        <f t="shared" ref="O661:O670" si="2203">SUM(M661:N661)</f>
        <v>0</v>
      </c>
      <c r="P661" s="52"/>
      <c r="Q661" s="53"/>
      <c r="R661" s="98">
        <f t="shared" ref="R661:R670" si="2204">SUM(P661:Q661)</f>
        <v>0</v>
      </c>
      <c r="S661" s="52"/>
      <c r="T661" s="53"/>
      <c r="U661" s="98">
        <f t="shared" ref="U661:U670" si="2205">SUM(S661:T661)</f>
        <v>0</v>
      </c>
      <c r="V661" s="99">
        <f t="shared" ref="V661:V670" si="2206">S661+P661+M661+J661</f>
        <v>0</v>
      </c>
      <c r="W661" s="100">
        <f t="shared" ref="W661:W670" si="2207">T661+Q661+N661+K661</f>
        <v>0</v>
      </c>
      <c r="X661" s="101">
        <f t="shared" ref="X661:X670" si="2208">SUM(V661:W661)</f>
        <v>0</v>
      </c>
      <c r="Y661" s="116" t="str">
        <f t="shared" si="2121"/>
        <v/>
      </c>
    </row>
    <row r="662" spans="1:25" hidden="1">
      <c r="A662" s="48"/>
      <c r="B662" s="43"/>
      <c r="C662" s="49"/>
      <c r="D662" s="76"/>
      <c r="E662" s="50">
        <v>613200</v>
      </c>
      <c r="F662" s="54" t="s">
        <v>76</v>
      </c>
      <c r="G662" s="99">
        <v>20500</v>
      </c>
      <c r="H662" s="100">
        <v>0</v>
      </c>
      <c r="I662" s="98">
        <f t="shared" si="2201"/>
        <v>20500</v>
      </c>
      <c r="J662" s="99"/>
      <c r="K662" s="100"/>
      <c r="L662" s="98">
        <f t="shared" si="2202"/>
        <v>0</v>
      </c>
      <c r="M662" s="52"/>
      <c r="N662" s="53"/>
      <c r="O662" s="98">
        <f t="shared" si="2203"/>
        <v>0</v>
      </c>
      <c r="P662" s="52"/>
      <c r="Q662" s="53"/>
      <c r="R662" s="98">
        <f t="shared" si="2204"/>
        <v>0</v>
      </c>
      <c r="S662" s="52"/>
      <c r="T662" s="53"/>
      <c r="U662" s="98">
        <f t="shared" si="2205"/>
        <v>0</v>
      </c>
      <c r="V662" s="99">
        <f t="shared" si="2206"/>
        <v>0</v>
      </c>
      <c r="W662" s="100">
        <f t="shared" si="2207"/>
        <v>0</v>
      </c>
      <c r="X662" s="101">
        <f t="shared" si="2208"/>
        <v>0</v>
      </c>
      <c r="Y662" s="116" t="str">
        <f t="shared" si="2121"/>
        <v/>
      </c>
    </row>
    <row r="663" spans="1:25" hidden="1">
      <c r="A663" s="48"/>
      <c r="B663" s="43"/>
      <c r="C663" s="49"/>
      <c r="D663" s="76"/>
      <c r="E663" s="50">
        <v>613300</v>
      </c>
      <c r="F663" s="54" t="s">
        <v>77</v>
      </c>
      <c r="G663" s="99">
        <v>3300</v>
      </c>
      <c r="H663" s="100">
        <v>0</v>
      </c>
      <c r="I663" s="98">
        <f t="shared" si="2201"/>
        <v>3300</v>
      </c>
      <c r="J663" s="99"/>
      <c r="K663" s="100"/>
      <c r="L663" s="98">
        <f t="shared" si="2202"/>
        <v>0</v>
      </c>
      <c r="M663" s="52"/>
      <c r="N663" s="53"/>
      <c r="O663" s="98">
        <f t="shared" si="2203"/>
        <v>0</v>
      </c>
      <c r="P663" s="52"/>
      <c r="Q663" s="53"/>
      <c r="R663" s="98">
        <f t="shared" si="2204"/>
        <v>0</v>
      </c>
      <c r="S663" s="52"/>
      <c r="T663" s="53"/>
      <c r="U663" s="98">
        <f t="shared" si="2205"/>
        <v>0</v>
      </c>
      <c r="V663" s="99">
        <f t="shared" si="2206"/>
        <v>0</v>
      </c>
      <c r="W663" s="100">
        <f t="shared" si="2207"/>
        <v>0</v>
      </c>
      <c r="X663" s="101">
        <f t="shared" si="2208"/>
        <v>0</v>
      </c>
      <c r="Y663" s="116" t="str">
        <f t="shared" si="2121"/>
        <v/>
      </c>
    </row>
    <row r="664" spans="1:25" hidden="1">
      <c r="A664" s="48"/>
      <c r="B664" s="43"/>
      <c r="C664" s="49"/>
      <c r="D664" s="76"/>
      <c r="E664" s="50">
        <v>613400</v>
      </c>
      <c r="F664" s="54" t="s">
        <v>78</v>
      </c>
      <c r="G664" s="99">
        <v>9000</v>
      </c>
      <c r="H664" s="100">
        <v>0</v>
      </c>
      <c r="I664" s="98">
        <f t="shared" si="2201"/>
        <v>9000</v>
      </c>
      <c r="J664" s="99"/>
      <c r="K664" s="100"/>
      <c r="L664" s="98">
        <f t="shared" si="2202"/>
        <v>0</v>
      </c>
      <c r="M664" s="52"/>
      <c r="N664" s="53"/>
      <c r="O664" s="98">
        <f t="shared" si="2203"/>
        <v>0</v>
      </c>
      <c r="P664" s="52"/>
      <c r="Q664" s="53"/>
      <c r="R664" s="98">
        <f t="shared" si="2204"/>
        <v>0</v>
      </c>
      <c r="S664" s="52"/>
      <c r="T664" s="53"/>
      <c r="U664" s="98">
        <f t="shared" si="2205"/>
        <v>0</v>
      </c>
      <c r="V664" s="99">
        <f t="shared" si="2206"/>
        <v>0</v>
      </c>
      <c r="W664" s="100">
        <f t="shared" si="2207"/>
        <v>0</v>
      </c>
      <c r="X664" s="101">
        <f t="shared" si="2208"/>
        <v>0</v>
      </c>
      <c r="Y664" s="116" t="str">
        <f t="shared" si="2121"/>
        <v/>
      </c>
    </row>
    <row r="665" spans="1:25" hidden="1">
      <c r="A665" s="48"/>
      <c r="B665" s="43"/>
      <c r="C665" s="49"/>
      <c r="D665" s="76"/>
      <c r="E665" s="50">
        <v>613500</v>
      </c>
      <c r="F665" s="54" t="s">
        <v>79</v>
      </c>
      <c r="G665" s="99">
        <v>300</v>
      </c>
      <c r="H665" s="100">
        <v>0</v>
      </c>
      <c r="I665" s="98">
        <f t="shared" si="2201"/>
        <v>300</v>
      </c>
      <c r="J665" s="99"/>
      <c r="K665" s="100"/>
      <c r="L665" s="98">
        <f t="shared" si="2202"/>
        <v>0</v>
      </c>
      <c r="M665" s="52"/>
      <c r="N665" s="53"/>
      <c r="O665" s="98">
        <f t="shared" si="2203"/>
        <v>0</v>
      </c>
      <c r="P665" s="52"/>
      <c r="Q665" s="53"/>
      <c r="R665" s="98">
        <f t="shared" si="2204"/>
        <v>0</v>
      </c>
      <c r="S665" s="52"/>
      <c r="T665" s="53"/>
      <c r="U665" s="98">
        <f t="shared" si="2205"/>
        <v>0</v>
      </c>
      <c r="V665" s="99">
        <f t="shared" si="2206"/>
        <v>0</v>
      </c>
      <c r="W665" s="100">
        <f t="shared" si="2207"/>
        <v>0</v>
      </c>
      <c r="X665" s="101">
        <f t="shared" si="2208"/>
        <v>0</v>
      </c>
      <c r="Y665" s="116" t="str">
        <f t="shared" si="2121"/>
        <v/>
      </c>
    </row>
    <row r="666" spans="1:25" hidden="1">
      <c r="A666" s="48"/>
      <c r="B666" s="43"/>
      <c r="C666" s="49"/>
      <c r="D666" s="76"/>
      <c r="E666" s="50">
        <v>613600</v>
      </c>
      <c r="F666" s="54" t="s">
        <v>82</v>
      </c>
      <c r="G666" s="99">
        <v>0</v>
      </c>
      <c r="H666" s="100">
        <v>0</v>
      </c>
      <c r="I666" s="98">
        <f t="shared" si="2201"/>
        <v>0</v>
      </c>
      <c r="J666" s="99"/>
      <c r="K666" s="100"/>
      <c r="L666" s="98">
        <f t="shared" si="2202"/>
        <v>0</v>
      </c>
      <c r="M666" s="52"/>
      <c r="N666" s="53"/>
      <c r="O666" s="98">
        <f t="shared" si="2203"/>
        <v>0</v>
      </c>
      <c r="P666" s="52"/>
      <c r="Q666" s="53"/>
      <c r="R666" s="98">
        <f t="shared" si="2204"/>
        <v>0</v>
      </c>
      <c r="S666" s="52"/>
      <c r="T666" s="53"/>
      <c r="U666" s="98">
        <f t="shared" si="2205"/>
        <v>0</v>
      </c>
      <c r="V666" s="99">
        <f t="shared" si="2206"/>
        <v>0</v>
      </c>
      <c r="W666" s="100">
        <f t="shared" si="2207"/>
        <v>0</v>
      </c>
      <c r="X666" s="101">
        <f t="shared" si="2208"/>
        <v>0</v>
      </c>
      <c r="Y666" s="116" t="str">
        <f t="shared" si="2121"/>
        <v/>
      </c>
    </row>
    <row r="667" spans="1:25" hidden="1">
      <c r="A667" s="48"/>
      <c r="B667" s="43"/>
      <c r="C667" s="49"/>
      <c r="D667" s="76"/>
      <c r="E667" s="50">
        <v>613700</v>
      </c>
      <c r="F667" s="54" t="s">
        <v>80</v>
      </c>
      <c r="G667" s="99">
        <v>10500</v>
      </c>
      <c r="H667" s="100">
        <v>0</v>
      </c>
      <c r="I667" s="98">
        <f t="shared" si="2201"/>
        <v>10500</v>
      </c>
      <c r="J667" s="99"/>
      <c r="K667" s="100"/>
      <c r="L667" s="98">
        <f t="shared" si="2202"/>
        <v>0</v>
      </c>
      <c r="M667" s="52"/>
      <c r="N667" s="53"/>
      <c r="O667" s="98">
        <f t="shared" si="2203"/>
        <v>0</v>
      </c>
      <c r="P667" s="52"/>
      <c r="Q667" s="53"/>
      <c r="R667" s="98">
        <f t="shared" si="2204"/>
        <v>0</v>
      </c>
      <c r="S667" s="52"/>
      <c r="T667" s="53"/>
      <c r="U667" s="98">
        <f t="shared" si="2205"/>
        <v>0</v>
      </c>
      <c r="V667" s="99">
        <f t="shared" si="2206"/>
        <v>0</v>
      </c>
      <c r="W667" s="100">
        <f t="shared" si="2207"/>
        <v>0</v>
      </c>
      <c r="X667" s="101">
        <f t="shared" si="2208"/>
        <v>0</v>
      </c>
      <c r="Y667" s="116" t="str">
        <f t="shared" si="2121"/>
        <v/>
      </c>
    </row>
    <row r="668" spans="1:25" hidden="1">
      <c r="A668" s="48"/>
      <c r="B668" s="43"/>
      <c r="C668" s="49"/>
      <c r="D668" s="76"/>
      <c r="E668" s="50">
        <v>613800</v>
      </c>
      <c r="F668" s="54" t="s">
        <v>83</v>
      </c>
      <c r="G668" s="99">
        <v>0</v>
      </c>
      <c r="H668" s="100">
        <v>0</v>
      </c>
      <c r="I668" s="98">
        <f t="shared" si="2201"/>
        <v>0</v>
      </c>
      <c r="J668" s="99"/>
      <c r="K668" s="100"/>
      <c r="L668" s="98">
        <f t="shared" si="2202"/>
        <v>0</v>
      </c>
      <c r="M668" s="52"/>
      <c r="N668" s="53"/>
      <c r="O668" s="98">
        <f t="shared" si="2203"/>
        <v>0</v>
      </c>
      <c r="P668" s="52"/>
      <c r="Q668" s="53"/>
      <c r="R668" s="98">
        <f t="shared" si="2204"/>
        <v>0</v>
      </c>
      <c r="S668" s="52"/>
      <c r="T668" s="53"/>
      <c r="U668" s="98">
        <f t="shared" si="2205"/>
        <v>0</v>
      </c>
      <c r="V668" s="99">
        <f t="shared" si="2206"/>
        <v>0</v>
      </c>
      <c r="W668" s="100">
        <f t="shared" si="2207"/>
        <v>0</v>
      </c>
      <c r="X668" s="101">
        <f t="shared" si="2208"/>
        <v>0</v>
      </c>
      <c r="Y668" s="116" t="str">
        <f t="shared" si="2121"/>
        <v/>
      </c>
    </row>
    <row r="669" spans="1:25" hidden="1">
      <c r="A669" s="48"/>
      <c r="B669" s="43"/>
      <c r="C669" s="49"/>
      <c r="D669" s="76"/>
      <c r="E669" s="50">
        <v>613900</v>
      </c>
      <c r="F669" s="54" t="s">
        <v>81</v>
      </c>
      <c r="G669" s="99">
        <v>7500</v>
      </c>
      <c r="H669" s="100">
        <v>0</v>
      </c>
      <c r="I669" s="98">
        <f t="shared" si="2201"/>
        <v>7500</v>
      </c>
      <c r="J669" s="99"/>
      <c r="K669" s="100"/>
      <c r="L669" s="98">
        <f t="shared" si="2202"/>
        <v>0</v>
      </c>
      <c r="M669" s="52"/>
      <c r="N669" s="53"/>
      <c r="O669" s="98">
        <f t="shared" si="2203"/>
        <v>0</v>
      </c>
      <c r="P669" s="52"/>
      <c r="Q669" s="53"/>
      <c r="R669" s="98">
        <f t="shared" si="2204"/>
        <v>0</v>
      </c>
      <c r="S669" s="52"/>
      <c r="T669" s="53"/>
      <c r="U669" s="98">
        <f t="shared" si="2205"/>
        <v>0</v>
      </c>
      <c r="V669" s="99">
        <f t="shared" si="2206"/>
        <v>0</v>
      </c>
      <c r="W669" s="100">
        <f t="shared" si="2207"/>
        <v>0</v>
      </c>
      <c r="X669" s="101">
        <f t="shared" si="2208"/>
        <v>0</v>
      </c>
      <c r="Y669" s="116" t="str">
        <f t="shared" si="2121"/>
        <v/>
      </c>
    </row>
    <row r="670" spans="1:25" hidden="1">
      <c r="A670" s="48"/>
      <c r="B670" s="43"/>
      <c r="C670" s="49"/>
      <c r="D670" s="76"/>
      <c r="E670" s="50">
        <v>613900</v>
      </c>
      <c r="F670" s="54" t="s">
        <v>84</v>
      </c>
      <c r="G670" s="99">
        <v>0</v>
      </c>
      <c r="H670" s="100">
        <v>0</v>
      </c>
      <c r="I670" s="98">
        <f t="shared" si="2201"/>
        <v>0</v>
      </c>
      <c r="J670" s="99"/>
      <c r="K670" s="100"/>
      <c r="L670" s="98">
        <f t="shared" si="2202"/>
        <v>0</v>
      </c>
      <c r="M670" s="52"/>
      <c r="N670" s="53"/>
      <c r="O670" s="98">
        <f t="shared" si="2203"/>
        <v>0</v>
      </c>
      <c r="P670" s="52"/>
      <c r="Q670" s="53"/>
      <c r="R670" s="98">
        <f t="shared" si="2204"/>
        <v>0</v>
      </c>
      <c r="S670" s="52"/>
      <c r="T670" s="53"/>
      <c r="U670" s="98">
        <f t="shared" si="2205"/>
        <v>0</v>
      </c>
      <c r="V670" s="99">
        <f t="shared" si="2206"/>
        <v>0</v>
      </c>
      <c r="W670" s="100">
        <f t="shared" si="2207"/>
        <v>0</v>
      </c>
      <c r="X670" s="101">
        <f t="shared" si="2208"/>
        <v>0</v>
      </c>
      <c r="Y670" s="116" t="str">
        <f t="shared" si="2121"/>
        <v/>
      </c>
    </row>
    <row r="671" spans="1:25" hidden="1">
      <c r="A671" s="40"/>
      <c r="B671" s="41"/>
      <c r="C671" s="42"/>
      <c r="D671" s="76"/>
      <c r="E671" s="44">
        <v>821000</v>
      </c>
      <c r="F671" s="45" t="s">
        <v>85</v>
      </c>
      <c r="G671" s="94">
        <f>SUM(G672:G673)</f>
        <v>35000</v>
      </c>
      <c r="H671" s="95">
        <f t="shared" ref="H671" si="2209">SUM(H672:H673)</f>
        <v>0</v>
      </c>
      <c r="I671" s="96">
        <f t="shared" ref="I671" si="2210">SUM(I672:I673)</f>
        <v>35000</v>
      </c>
      <c r="J671" s="94">
        <f t="shared" ref="J671" si="2211">SUM(J672:J673)</f>
        <v>0</v>
      </c>
      <c r="K671" s="95">
        <f t="shared" ref="K671" si="2212">SUM(K672:K673)</f>
        <v>0</v>
      </c>
      <c r="L671" s="96">
        <f t="shared" ref="L671" si="2213">SUM(L672:L673)</f>
        <v>0</v>
      </c>
      <c r="M671" s="94">
        <f t="shared" ref="M671" si="2214">SUM(M672:M673)</f>
        <v>0</v>
      </c>
      <c r="N671" s="95">
        <f t="shared" ref="N671" si="2215">SUM(N672:N673)</f>
        <v>0</v>
      </c>
      <c r="O671" s="96">
        <f t="shared" ref="O671" si="2216">SUM(O672:O673)</f>
        <v>0</v>
      </c>
      <c r="P671" s="94">
        <f t="shared" ref="P671" si="2217">SUM(P672:P673)</f>
        <v>0</v>
      </c>
      <c r="Q671" s="95">
        <f t="shared" ref="Q671" si="2218">SUM(Q672:Q673)</f>
        <v>0</v>
      </c>
      <c r="R671" s="96">
        <f t="shared" ref="R671" si="2219">SUM(R672:R673)</f>
        <v>0</v>
      </c>
      <c r="S671" s="94">
        <f t="shared" ref="S671" si="2220">SUM(S672:S673)</f>
        <v>0</v>
      </c>
      <c r="T671" s="95">
        <f t="shared" ref="T671" si="2221">SUM(T672:T673)</f>
        <v>0</v>
      </c>
      <c r="U671" s="96">
        <f t="shared" ref="U671" si="2222">SUM(U672:U673)</f>
        <v>0</v>
      </c>
      <c r="V671" s="94">
        <f t="shared" ref="V671" si="2223">SUM(V672:V673)</f>
        <v>0</v>
      </c>
      <c r="W671" s="95">
        <f t="shared" ref="W671" si="2224">SUM(W672:W673)</f>
        <v>0</v>
      </c>
      <c r="X671" s="97">
        <f t="shared" ref="X671" si="2225">SUM(X672:X673)</f>
        <v>0</v>
      </c>
      <c r="Y671" s="116" t="str">
        <f t="shared" si="2121"/>
        <v/>
      </c>
    </row>
    <row r="672" spans="1:25" hidden="1">
      <c r="A672" s="48"/>
      <c r="B672" s="43"/>
      <c r="C672" s="49"/>
      <c r="D672" s="76"/>
      <c r="E672" s="50">
        <v>821200</v>
      </c>
      <c r="F672" s="51" t="s">
        <v>86</v>
      </c>
      <c r="G672" s="99">
        <v>30000</v>
      </c>
      <c r="H672" s="100">
        <v>0</v>
      </c>
      <c r="I672" s="98">
        <f>SUM(G672:H672)</f>
        <v>30000</v>
      </c>
      <c r="J672" s="99"/>
      <c r="K672" s="100"/>
      <c r="L672" s="98">
        <f>SUM(J672:K672)</f>
        <v>0</v>
      </c>
      <c r="M672" s="52"/>
      <c r="N672" s="53"/>
      <c r="O672" s="98">
        <f>SUM(M672:N672)</f>
        <v>0</v>
      </c>
      <c r="P672" s="52"/>
      <c r="Q672" s="53"/>
      <c r="R672" s="98">
        <f>SUM(P672:Q672)</f>
        <v>0</v>
      </c>
      <c r="S672" s="52"/>
      <c r="T672" s="53"/>
      <c r="U672" s="98">
        <f>SUM(S672:T672)</f>
        <v>0</v>
      </c>
      <c r="V672" s="99">
        <f t="shared" ref="V672:V673" si="2226">S672+P672+M672+J672</f>
        <v>0</v>
      </c>
      <c r="W672" s="100">
        <f t="shared" ref="W672:W673" si="2227">T672+Q672+N672+K672</f>
        <v>0</v>
      </c>
      <c r="X672" s="101">
        <f>SUM(V672:W672)</f>
        <v>0</v>
      </c>
      <c r="Y672" s="116" t="str">
        <f t="shared" si="2121"/>
        <v/>
      </c>
    </row>
    <row r="673" spans="1:25" ht="12.75" hidden="1" thickBot="1">
      <c r="A673" s="55"/>
      <c r="B673" s="56"/>
      <c r="C673" s="57"/>
      <c r="D673" s="81"/>
      <c r="E673" s="58">
        <v>821300</v>
      </c>
      <c r="F673" s="59" t="s">
        <v>87</v>
      </c>
      <c r="G673" s="103">
        <v>5000</v>
      </c>
      <c r="H673" s="104">
        <v>0</v>
      </c>
      <c r="I673" s="102">
        <f>SUM(G673:H673)</f>
        <v>5000</v>
      </c>
      <c r="J673" s="103"/>
      <c r="K673" s="104"/>
      <c r="L673" s="102">
        <f>SUM(J673:K673)</f>
        <v>0</v>
      </c>
      <c r="M673" s="60"/>
      <c r="N673" s="61"/>
      <c r="O673" s="102">
        <f>SUM(M673:N673)</f>
        <v>0</v>
      </c>
      <c r="P673" s="60"/>
      <c r="Q673" s="61"/>
      <c r="R673" s="102">
        <f>SUM(P673:Q673)</f>
        <v>0</v>
      </c>
      <c r="S673" s="60"/>
      <c r="T673" s="61"/>
      <c r="U673" s="102">
        <f>SUM(S673:T673)</f>
        <v>0</v>
      </c>
      <c r="V673" s="103">
        <f t="shared" si="2226"/>
        <v>0</v>
      </c>
      <c r="W673" s="104">
        <f t="shared" si="2227"/>
        <v>0</v>
      </c>
      <c r="X673" s="105">
        <f>SUM(V673:W673)</f>
        <v>0</v>
      </c>
      <c r="Y673" s="116" t="str">
        <f t="shared" si="2121"/>
        <v/>
      </c>
    </row>
    <row r="674" spans="1:25" ht="12.75" hidden="1" thickBot="1">
      <c r="A674" s="62"/>
      <c r="B674" s="63"/>
      <c r="C674" s="64"/>
      <c r="D674" s="87"/>
      <c r="E674" s="63"/>
      <c r="F674" s="66" t="s">
        <v>180</v>
      </c>
      <c r="G674" s="106">
        <f>G654+G658+G660+G671</f>
        <v>754560</v>
      </c>
      <c r="H674" s="107">
        <f t="shared" ref="H674:X674" si="2228">H654+H658+H660+H671</f>
        <v>0</v>
      </c>
      <c r="I674" s="108">
        <f t="shared" si="2228"/>
        <v>754560</v>
      </c>
      <c r="J674" s="106">
        <f t="shared" si="2228"/>
        <v>0</v>
      </c>
      <c r="K674" s="107">
        <f t="shared" si="2228"/>
        <v>0</v>
      </c>
      <c r="L674" s="108">
        <f t="shared" si="2228"/>
        <v>0</v>
      </c>
      <c r="M674" s="106">
        <f t="shared" si="2228"/>
        <v>0</v>
      </c>
      <c r="N674" s="107">
        <f t="shared" si="2228"/>
        <v>0</v>
      </c>
      <c r="O674" s="108">
        <f t="shared" si="2228"/>
        <v>0</v>
      </c>
      <c r="P674" s="106">
        <f t="shared" si="2228"/>
        <v>0</v>
      </c>
      <c r="Q674" s="107">
        <f t="shared" si="2228"/>
        <v>0</v>
      </c>
      <c r="R674" s="108">
        <f t="shared" si="2228"/>
        <v>0</v>
      </c>
      <c r="S674" s="106">
        <f t="shared" si="2228"/>
        <v>0</v>
      </c>
      <c r="T674" s="107">
        <f t="shared" si="2228"/>
        <v>0</v>
      </c>
      <c r="U674" s="108">
        <f t="shared" si="2228"/>
        <v>0</v>
      </c>
      <c r="V674" s="106">
        <f t="shared" si="2228"/>
        <v>0</v>
      </c>
      <c r="W674" s="107">
        <f t="shared" si="2228"/>
        <v>0</v>
      </c>
      <c r="X674" s="109">
        <f t="shared" si="2228"/>
        <v>0</v>
      </c>
      <c r="Y674" s="116" t="str">
        <f t="shared" si="2121"/>
        <v/>
      </c>
    </row>
    <row r="675" spans="1:25" hidden="1">
      <c r="D675" s="67"/>
      <c r="G675" s="179"/>
      <c r="H675" s="179"/>
      <c r="I675" s="179"/>
      <c r="J675" s="179"/>
      <c r="K675" s="179"/>
      <c r="L675" s="179"/>
      <c r="Y675" s="116" t="str">
        <f t="shared" si="2121"/>
        <v/>
      </c>
    </row>
    <row r="676" spans="1:25" hidden="1">
      <c r="A676" s="68" t="s">
        <v>160</v>
      </c>
      <c r="B676" s="69" t="s">
        <v>176</v>
      </c>
      <c r="C676" s="70" t="s">
        <v>109</v>
      </c>
      <c r="D676" s="76"/>
      <c r="E676" s="43"/>
      <c r="F676" s="45" t="s">
        <v>41</v>
      </c>
      <c r="G676" s="180"/>
      <c r="H676" s="181"/>
      <c r="I676" s="182"/>
      <c r="J676" s="180"/>
      <c r="K676" s="181"/>
      <c r="L676" s="182"/>
      <c r="M676" s="48"/>
      <c r="N676" s="43"/>
      <c r="O676" s="49"/>
      <c r="P676" s="48"/>
      <c r="Q676" s="43"/>
      <c r="R676" s="49"/>
      <c r="S676" s="48"/>
      <c r="T676" s="43"/>
      <c r="U676" s="49"/>
      <c r="V676" s="48"/>
      <c r="W676" s="43"/>
      <c r="X676" s="74"/>
      <c r="Y676" s="116" t="str">
        <f t="shared" si="2121"/>
        <v/>
      </c>
    </row>
    <row r="677" spans="1:25" hidden="1">
      <c r="A677" s="40"/>
      <c r="B677" s="41"/>
      <c r="C677" s="42"/>
      <c r="D677" s="76"/>
      <c r="E677" s="44">
        <v>611000</v>
      </c>
      <c r="F677" s="45" t="s">
        <v>69</v>
      </c>
      <c r="G677" s="94">
        <f>SUM(G678:G680)</f>
        <v>805680</v>
      </c>
      <c r="H677" s="95">
        <f t="shared" ref="H677" si="2229">SUM(H678:H680)</f>
        <v>0</v>
      </c>
      <c r="I677" s="96">
        <f t="shared" ref="I677" si="2230">SUM(I678:I680)</f>
        <v>805680</v>
      </c>
      <c r="J677" s="94">
        <f t="shared" ref="J677" si="2231">SUM(J678:J680)</f>
        <v>0</v>
      </c>
      <c r="K677" s="95">
        <f t="shared" ref="K677" si="2232">SUM(K678:K680)</f>
        <v>0</v>
      </c>
      <c r="L677" s="96">
        <f t="shared" ref="L677" si="2233">SUM(L678:L680)</f>
        <v>0</v>
      </c>
      <c r="M677" s="94">
        <f t="shared" ref="M677" si="2234">SUM(M678:M680)</f>
        <v>0</v>
      </c>
      <c r="N677" s="95">
        <f t="shared" ref="N677" si="2235">SUM(N678:N680)</f>
        <v>0</v>
      </c>
      <c r="O677" s="96">
        <f t="shared" ref="O677" si="2236">SUM(O678:O680)</f>
        <v>0</v>
      </c>
      <c r="P677" s="94">
        <f t="shared" ref="P677" si="2237">SUM(P678:P680)</f>
        <v>0</v>
      </c>
      <c r="Q677" s="95">
        <f t="shared" ref="Q677" si="2238">SUM(Q678:Q680)</f>
        <v>0</v>
      </c>
      <c r="R677" s="96">
        <f t="shared" ref="R677" si="2239">SUM(R678:R680)</f>
        <v>0</v>
      </c>
      <c r="S677" s="94">
        <f t="shared" ref="S677" si="2240">SUM(S678:S680)</f>
        <v>0</v>
      </c>
      <c r="T677" s="95">
        <f t="shared" ref="T677" si="2241">SUM(T678:T680)</f>
        <v>0</v>
      </c>
      <c r="U677" s="96">
        <f t="shared" ref="U677" si="2242">SUM(U678:U680)</f>
        <v>0</v>
      </c>
      <c r="V677" s="94">
        <f t="shared" ref="V677" si="2243">SUM(V678:V680)</f>
        <v>0</v>
      </c>
      <c r="W677" s="95">
        <f t="shared" ref="W677" si="2244">SUM(W678:W680)</f>
        <v>0</v>
      </c>
      <c r="X677" s="97">
        <f t="shared" ref="X677" si="2245">SUM(X678:X680)</f>
        <v>0</v>
      </c>
      <c r="Y677" s="116" t="str">
        <f t="shared" si="2121"/>
        <v/>
      </c>
    </row>
    <row r="678" spans="1:25" hidden="1">
      <c r="A678" s="48"/>
      <c r="B678" s="43"/>
      <c r="C678" s="49"/>
      <c r="D678" s="76"/>
      <c r="E678" s="50">
        <v>611100</v>
      </c>
      <c r="F678" s="51" t="s">
        <v>70</v>
      </c>
      <c r="G678" s="99">
        <v>664790</v>
      </c>
      <c r="H678" s="100">
        <v>0</v>
      </c>
      <c r="I678" s="98">
        <f>SUM(G678:H678)</f>
        <v>664790</v>
      </c>
      <c r="J678" s="99"/>
      <c r="K678" s="100"/>
      <c r="L678" s="98">
        <f>SUM(J678:K678)</f>
        <v>0</v>
      </c>
      <c r="M678" s="52"/>
      <c r="N678" s="53"/>
      <c r="O678" s="98">
        <f>SUM(M678:N678)</f>
        <v>0</v>
      </c>
      <c r="P678" s="52"/>
      <c r="Q678" s="53"/>
      <c r="R678" s="98">
        <f>SUM(P678:Q678)</f>
        <v>0</v>
      </c>
      <c r="S678" s="52"/>
      <c r="T678" s="53"/>
      <c r="U678" s="98">
        <f>SUM(S678:T678)</f>
        <v>0</v>
      </c>
      <c r="V678" s="99">
        <f t="shared" ref="V678:V680" si="2246">S678+P678+M678+J678</f>
        <v>0</v>
      </c>
      <c r="W678" s="100">
        <f t="shared" ref="W678:W680" si="2247">T678+Q678+N678+K678</f>
        <v>0</v>
      </c>
      <c r="X678" s="101">
        <f>SUM(V678:W678)</f>
        <v>0</v>
      </c>
      <c r="Y678" s="116" t="str">
        <f t="shared" si="2121"/>
        <v/>
      </c>
    </row>
    <row r="679" spans="1:25" hidden="1">
      <c r="A679" s="48"/>
      <c r="B679" s="43"/>
      <c r="C679" s="49"/>
      <c r="D679" s="76"/>
      <c r="E679" s="50">
        <v>611200</v>
      </c>
      <c r="F679" s="51" t="s">
        <v>71</v>
      </c>
      <c r="G679" s="99">
        <v>140890</v>
      </c>
      <c r="H679" s="100">
        <v>0</v>
      </c>
      <c r="I679" s="98">
        <f t="shared" ref="I679:I680" si="2248">SUM(G679:H679)</f>
        <v>140890</v>
      </c>
      <c r="J679" s="99"/>
      <c r="K679" s="100"/>
      <c r="L679" s="98">
        <f t="shared" ref="L679:L680" si="2249">SUM(J679:K679)</f>
        <v>0</v>
      </c>
      <c r="M679" s="52"/>
      <c r="N679" s="53"/>
      <c r="O679" s="98">
        <f t="shared" ref="O679:O680" si="2250">SUM(M679:N679)</f>
        <v>0</v>
      </c>
      <c r="P679" s="52"/>
      <c r="Q679" s="53"/>
      <c r="R679" s="98">
        <f t="shared" ref="R679:R680" si="2251">SUM(P679:Q679)</f>
        <v>0</v>
      </c>
      <c r="S679" s="52"/>
      <c r="T679" s="53"/>
      <c r="U679" s="98">
        <f t="shared" ref="U679:U680" si="2252">SUM(S679:T679)</f>
        <v>0</v>
      </c>
      <c r="V679" s="99">
        <f t="shared" si="2246"/>
        <v>0</v>
      </c>
      <c r="W679" s="100">
        <f t="shared" si="2247"/>
        <v>0</v>
      </c>
      <c r="X679" s="101">
        <f t="shared" ref="X679:X680" si="2253">SUM(V679:W679)</f>
        <v>0</v>
      </c>
      <c r="Y679" s="116" t="str">
        <f t="shared" si="2121"/>
        <v/>
      </c>
    </row>
    <row r="680" spans="1:25" hidden="1">
      <c r="A680" s="48"/>
      <c r="B680" s="43"/>
      <c r="C680" s="49"/>
      <c r="D680" s="76"/>
      <c r="E680" s="50">
        <v>611200</v>
      </c>
      <c r="F680" s="51" t="s">
        <v>72</v>
      </c>
      <c r="G680" s="99">
        <v>0</v>
      </c>
      <c r="H680" s="100">
        <v>0</v>
      </c>
      <c r="I680" s="98">
        <f t="shared" si="2248"/>
        <v>0</v>
      </c>
      <c r="J680" s="99"/>
      <c r="K680" s="100"/>
      <c r="L680" s="98">
        <f t="shared" si="2249"/>
        <v>0</v>
      </c>
      <c r="M680" s="52"/>
      <c r="N680" s="53"/>
      <c r="O680" s="98">
        <f t="shared" si="2250"/>
        <v>0</v>
      </c>
      <c r="P680" s="52"/>
      <c r="Q680" s="53"/>
      <c r="R680" s="98">
        <f t="shared" si="2251"/>
        <v>0</v>
      </c>
      <c r="S680" s="52"/>
      <c r="T680" s="53"/>
      <c r="U680" s="98">
        <f t="shared" si="2252"/>
        <v>0</v>
      </c>
      <c r="V680" s="99">
        <f t="shared" si="2246"/>
        <v>0</v>
      </c>
      <c r="W680" s="100">
        <f t="shared" si="2247"/>
        <v>0</v>
      </c>
      <c r="X680" s="101">
        <f t="shared" si="2253"/>
        <v>0</v>
      </c>
      <c r="Y680" s="116" t="str">
        <f t="shared" si="2121"/>
        <v/>
      </c>
    </row>
    <row r="681" spans="1:25" hidden="1">
      <c r="A681" s="40"/>
      <c r="B681" s="41"/>
      <c r="C681" s="42"/>
      <c r="D681" s="76"/>
      <c r="E681" s="44">
        <v>612000</v>
      </c>
      <c r="F681" s="45" t="s">
        <v>73</v>
      </c>
      <c r="G681" s="94">
        <f>G682</f>
        <v>72470</v>
      </c>
      <c r="H681" s="95">
        <f t="shared" ref="H681" si="2254">H682</f>
        <v>0</v>
      </c>
      <c r="I681" s="96">
        <f t="shared" ref="I681" si="2255">I682</f>
        <v>72470</v>
      </c>
      <c r="J681" s="94">
        <f t="shared" ref="J681" si="2256">J682</f>
        <v>0</v>
      </c>
      <c r="K681" s="95">
        <f t="shared" ref="K681" si="2257">K682</f>
        <v>0</v>
      </c>
      <c r="L681" s="96">
        <f t="shared" ref="L681" si="2258">L682</f>
        <v>0</v>
      </c>
      <c r="M681" s="94">
        <f t="shared" ref="M681" si="2259">M682</f>
        <v>0</v>
      </c>
      <c r="N681" s="95">
        <f t="shared" ref="N681" si="2260">N682</f>
        <v>0</v>
      </c>
      <c r="O681" s="96">
        <f t="shared" ref="O681" si="2261">O682</f>
        <v>0</v>
      </c>
      <c r="P681" s="94">
        <f t="shared" ref="P681" si="2262">P682</f>
        <v>0</v>
      </c>
      <c r="Q681" s="95">
        <f t="shared" ref="Q681" si="2263">Q682</f>
        <v>0</v>
      </c>
      <c r="R681" s="96">
        <f t="shared" ref="R681" si="2264">R682</f>
        <v>0</v>
      </c>
      <c r="S681" s="94">
        <f t="shared" ref="S681" si="2265">S682</f>
        <v>0</v>
      </c>
      <c r="T681" s="95">
        <f t="shared" ref="T681" si="2266">T682</f>
        <v>0</v>
      </c>
      <c r="U681" s="96">
        <f t="shared" ref="U681" si="2267">U682</f>
        <v>0</v>
      </c>
      <c r="V681" s="94">
        <f t="shared" ref="V681" si="2268">V682</f>
        <v>0</v>
      </c>
      <c r="W681" s="95">
        <f t="shared" ref="W681" si="2269">W682</f>
        <v>0</v>
      </c>
      <c r="X681" s="97">
        <f t="shared" ref="X681" si="2270">X682</f>
        <v>0</v>
      </c>
      <c r="Y681" s="116" t="str">
        <f t="shared" si="2121"/>
        <v/>
      </c>
    </row>
    <row r="682" spans="1:25" hidden="1">
      <c r="A682" s="48"/>
      <c r="B682" s="43"/>
      <c r="C682" s="49"/>
      <c r="D682" s="76"/>
      <c r="E682" s="50">
        <v>612100</v>
      </c>
      <c r="F682" s="51" t="s">
        <v>73</v>
      </c>
      <c r="G682" s="99">
        <v>72470</v>
      </c>
      <c r="H682" s="100">
        <v>0</v>
      </c>
      <c r="I682" s="98">
        <f>SUM(G682:H682)</f>
        <v>72470</v>
      </c>
      <c r="J682" s="99"/>
      <c r="K682" s="100"/>
      <c r="L682" s="98">
        <f>SUM(J682:K682)</f>
        <v>0</v>
      </c>
      <c r="M682" s="52"/>
      <c r="N682" s="53"/>
      <c r="O682" s="98">
        <f>SUM(M682:N682)</f>
        <v>0</v>
      </c>
      <c r="P682" s="52"/>
      <c r="Q682" s="53"/>
      <c r="R682" s="98">
        <f>SUM(P682:Q682)</f>
        <v>0</v>
      </c>
      <c r="S682" s="52"/>
      <c r="T682" s="53"/>
      <c r="U682" s="98">
        <f>SUM(S682:T682)</f>
        <v>0</v>
      </c>
      <c r="V682" s="99">
        <f>S682+P682+M682+J682</f>
        <v>0</v>
      </c>
      <c r="W682" s="100">
        <f>T682+Q682+N682+K682</f>
        <v>0</v>
      </c>
      <c r="X682" s="101">
        <f>SUM(V682:W682)</f>
        <v>0</v>
      </c>
      <c r="Y682" s="116" t="str">
        <f t="shared" si="2121"/>
        <v/>
      </c>
    </row>
    <row r="683" spans="1:25" hidden="1">
      <c r="A683" s="40"/>
      <c r="B683" s="41"/>
      <c r="C683" s="42"/>
      <c r="D683" s="76"/>
      <c r="E683" s="44">
        <v>613000</v>
      </c>
      <c r="F683" s="45" t="s">
        <v>74</v>
      </c>
      <c r="G683" s="94">
        <f>SUM(G684:G693)</f>
        <v>63550</v>
      </c>
      <c r="H683" s="95">
        <f t="shared" ref="H683" si="2271">SUM(H684:H693)</f>
        <v>0</v>
      </c>
      <c r="I683" s="96">
        <f t="shared" ref="I683" si="2272">SUM(I684:I693)</f>
        <v>63550</v>
      </c>
      <c r="J683" s="94">
        <f t="shared" ref="J683" si="2273">SUM(J684:J693)</f>
        <v>0</v>
      </c>
      <c r="K683" s="95">
        <f t="shared" ref="K683" si="2274">SUM(K684:K693)</f>
        <v>0</v>
      </c>
      <c r="L683" s="96">
        <f t="shared" ref="L683" si="2275">SUM(L684:L693)</f>
        <v>0</v>
      </c>
      <c r="M683" s="94">
        <f t="shared" ref="M683" si="2276">SUM(M684:M693)</f>
        <v>0</v>
      </c>
      <c r="N683" s="95">
        <f t="shared" ref="N683" si="2277">SUM(N684:N693)</f>
        <v>0</v>
      </c>
      <c r="O683" s="96">
        <f t="shared" ref="O683" si="2278">SUM(O684:O693)</f>
        <v>0</v>
      </c>
      <c r="P683" s="94">
        <f t="shared" ref="P683" si="2279">SUM(P684:P693)</f>
        <v>0</v>
      </c>
      <c r="Q683" s="95">
        <f t="shared" ref="Q683" si="2280">SUM(Q684:Q693)</f>
        <v>0</v>
      </c>
      <c r="R683" s="96">
        <f t="shared" ref="R683" si="2281">SUM(R684:R693)</f>
        <v>0</v>
      </c>
      <c r="S683" s="94">
        <f t="shared" ref="S683" si="2282">SUM(S684:S693)</f>
        <v>0</v>
      </c>
      <c r="T683" s="95">
        <f t="shared" ref="T683" si="2283">SUM(T684:T693)</f>
        <v>0</v>
      </c>
      <c r="U683" s="96">
        <f t="shared" ref="U683" si="2284">SUM(U684:U693)</f>
        <v>0</v>
      </c>
      <c r="V683" s="94">
        <f t="shared" ref="V683" si="2285">SUM(V684:V693)</f>
        <v>0</v>
      </c>
      <c r="W683" s="95">
        <f t="shared" ref="W683" si="2286">SUM(W684:W693)</f>
        <v>0</v>
      </c>
      <c r="X683" s="97">
        <f t="shared" ref="X683" si="2287">SUM(X684:X693)</f>
        <v>0</v>
      </c>
      <c r="Y683" s="116" t="str">
        <f t="shared" si="2121"/>
        <v/>
      </c>
    </row>
    <row r="684" spans="1:25" hidden="1">
      <c r="A684" s="48"/>
      <c r="B684" s="43"/>
      <c r="C684" s="49"/>
      <c r="D684" s="76"/>
      <c r="E684" s="50">
        <v>613100</v>
      </c>
      <c r="F684" s="54" t="s">
        <v>75</v>
      </c>
      <c r="G684" s="99">
        <v>4500</v>
      </c>
      <c r="H684" s="100">
        <v>0</v>
      </c>
      <c r="I684" s="98">
        <f t="shared" ref="I684:I693" si="2288">SUM(G684:H684)</f>
        <v>4500</v>
      </c>
      <c r="J684" s="99"/>
      <c r="K684" s="100"/>
      <c r="L684" s="98">
        <f t="shared" ref="L684:L693" si="2289">SUM(J684:K684)</f>
        <v>0</v>
      </c>
      <c r="M684" s="52"/>
      <c r="N684" s="53"/>
      <c r="O684" s="98">
        <f t="shared" ref="O684:O693" si="2290">SUM(M684:N684)</f>
        <v>0</v>
      </c>
      <c r="P684" s="52"/>
      <c r="Q684" s="53"/>
      <c r="R684" s="98">
        <f t="shared" ref="R684:R693" si="2291">SUM(P684:Q684)</f>
        <v>0</v>
      </c>
      <c r="S684" s="52"/>
      <c r="T684" s="53"/>
      <c r="U684" s="98">
        <f t="shared" ref="U684:U693" si="2292">SUM(S684:T684)</f>
        <v>0</v>
      </c>
      <c r="V684" s="99">
        <f t="shared" ref="V684:V693" si="2293">S684+P684+M684+J684</f>
        <v>0</v>
      </c>
      <c r="W684" s="100">
        <f t="shared" ref="W684:W693" si="2294">T684+Q684+N684+K684</f>
        <v>0</v>
      </c>
      <c r="X684" s="101">
        <f t="shared" ref="X684:X693" si="2295">SUM(V684:W684)</f>
        <v>0</v>
      </c>
      <c r="Y684" s="116" t="str">
        <f t="shared" si="2121"/>
        <v/>
      </c>
    </row>
    <row r="685" spans="1:25" hidden="1">
      <c r="A685" s="48"/>
      <c r="B685" s="43"/>
      <c r="C685" s="49"/>
      <c r="D685" s="76"/>
      <c r="E685" s="50">
        <v>613200</v>
      </c>
      <c r="F685" s="54" t="s">
        <v>76</v>
      </c>
      <c r="G685" s="99">
        <v>30000</v>
      </c>
      <c r="H685" s="100">
        <v>0</v>
      </c>
      <c r="I685" s="98">
        <f t="shared" si="2288"/>
        <v>30000</v>
      </c>
      <c r="J685" s="99"/>
      <c r="K685" s="100"/>
      <c r="L685" s="98">
        <f t="shared" si="2289"/>
        <v>0</v>
      </c>
      <c r="M685" s="52"/>
      <c r="N685" s="53"/>
      <c r="O685" s="98">
        <f t="shared" si="2290"/>
        <v>0</v>
      </c>
      <c r="P685" s="52"/>
      <c r="Q685" s="53"/>
      <c r="R685" s="98">
        <f t="shared" si="2291"/>
        <v>0</v>
      </c>
      <c r="S685" s="52"/>
      <c r="T685" s="53"/>
      <c r="U685" s="98">
        <f t="shared" si="2292"/>
        <v>0</v>
      </c>
      <c r="V685" s="99">
        <f t="shared" si="2293"/>
        <v>0</v>
      </c>
      <c r="W685" s="100">
        <f t="shared" si="2294"/>
        <v>0</v>
      </c>
      <c r="X685" s="101">
        <f t="shared" si="2295"/>
        <v>0</v>
      </c>
      <c r="Y685" s="116" t="str">
        <f t="shared" si="2121"/>
        <v/>
      </c>
    </row>
    <row r="686" spans="1:25" hidden="1">
      <c r="A686" s="48"/>
      <c r="B686" s="43"/>
      <c r="C686" s="49"/>
      <c r="D686" s="76"/>
      <c r="E686" s="50">
        <v>613300</v>
      </c>
      <c r="F686" s="54" t="s">
        <v>77</v>
      </c>
      <c r="G686" s="99">
        <v>3050</v>
      </c>
      <c r="H686" s="100">
        <v>0</v>
      </c>
      <c r="I686" s="98">
        <f t="shared" si="2288"/>
        <v>3050</v>
      </c>
      <c r="J686" s="99"/>
      <c r="K686" s="100"/>
      <c r="L686" s="98">
        <f t="shared" si="2289"/>
        <v>0</v>
      </c>
      <c r="M686" s="52"/>
      <c r="N686" s="53"/>
      <c r="O686" s="98">
        <f t="shared" si="2290"/>
        <v>0</v>
      </c>
      <c r="P686" s="52"/>
      <c r="Q686" s="53"/>
      <c r="R686" s="98">
        <f t="shared" si="2291"/>
        <v>0</v>
      </c>
      <c r="S686" s="52"/>
      <c r="T686" s="53"/>
      <c r="U686" s="98">
        <f t="shared" si="2292"/>
        <v>0</v>
      </c>
      <c r="V686" s="99">
        <f t="shared" si="2293"/>
        <v>0</v>
      </c>
      <c r="W686" s="100">
        <f t="shared" si="2294"/>
        <v>0</v>
      </c>
      <c r="X686" s="101">
        <f t="shared" si="2295"/>
        <v>0</v>
      </c>
      <c r="Y686" s="116" t="str">
        <f t="shared" si="2121"/>
        <v/>
      </c>
    </row>
    <row r="687" spans="1:25" hidden="1">
      <c r="A687" s="48"/>
      <c r="B687" s="43"/>
      <c r="C687" s="49"/>
      <c r="D687" s="76"/>
      <c r="E687" s="50">
        <v>613400</v>
      </c>
      <c r="F687" s="54" t="s">
        <v>78</v>
      </c>
      <c r="G687" s="99">
        <v>9000</v>
      </c>
      <c r="H687" s="100">
        <v>0</v>
      </c>
      <c r="I687" s="98">
        <f t="shared" si="2288"/>
        <v>9000</v>
      </c>
      <c r="J687" s="99"/>
      <c r="K687" s="100"/>
      <c r="L687" s="98">
        <f t="shared" si="2289"/>
        <v>0</v>
      </c>
      <c r="M687" s="52"/>
      <c r="N687" s="53"/>
      <c r="O687" s="98">
        <f t="shared" si="2290"/>
        <v>0</v>
      </c>
      <c r="P687" s="52"/>
      <c r="Q687" s="53"/>
      <c r="R687" s="98">
        <f t="shared" si="2291"/>
        <v>0</v>
      </c>
      <c r="S687" s="52"/>
      <c r="T687" s="53"/>
      <c r="U687" s="98">
        <f t="shared" si="2292"/>
        <v>0</v>
      </c>
      <c r="V687" s="99">
        <f t="shared" si="2293"/>
        <v>0</v>
      </c>
      <c r="W687" s="100">
        <f t="shared" si="2294"/>
        <v>0</v>
      </c>
      <c r="X687" s="101">
        <f t="shared" si="2295"/>
        <v>0</v>
      </c>
      <c r="Y687" s="116" t="str">
        <f t="shared" si="2121"/>
        <v/>
      </c>
    </row>
    <row r="688" spans="1:25" hidden="1">
      <c r="A688" s="48"/>
      <c r="B688" s="43"/>
      <c r="C688" s="49"/>
      <c r="D688" s="76"/>
      <c r="E688" s="50">
        <v>613500</v>
      </c>
      <c r="F688" s="54" t="s">
        <v>79</v>
      </c>
      <c r="G688" s="99">
        <v>0</v>
      </c>
      <c r="H688" s="100">
        <v>0</v>
      </c>
      <c r="I688" s="98">
        <f t="shared" si="2288"/>
        <v>0</v>
      </c>
      <c r="J688" s="99"/>
      <c r="K688" s="100"/>
      <c r="L688" s="98">
        <f t="shared" si="2289"/>
        <v>0</v>
      </c>
      <c r="M688" s="52"/>
      <c r="N688" s="53"/>
      <c r="O688" s="98">
        <f t="shared" si="2290"/>
        <v>0</v>
      </c>
      <c r="P688" s="52"/>
      <c r="Q688" s="53"/>
      <c r="R688" s="98">
        <f t="shared" si="2291"/>
        <v>0</v>
      </c>
      <c r="S688" s="52"/>
      <c r="T688" s="53"/>
      <c r="U688" s="98">
        <f t="shared" si="2292"/>
        <v>0</v>
      </c>
      <c r="V688" s="99">
        <f t="shared" si="2293"/>
        <v>0</v>
      </c>
      <c r="W688" s="100">
        <f t="shared" si="2294"/>
        <v>0</v>
      </c>
      <c r="X688" s="101">
        <f t="shared" si="2295"/>
        <v>0</v>
      </c>
      <c r="Y688" s="116" t="str">
        <f t="shared" si="2121"/>
        <v/>
      </c>
    </row>
    <row r="689" spans="1:25" hidden="1">
      <c r="A689" s="48"/>
      <c r="B689" s="43"/>
      <c r="C689" s="49"/>
      <c r="D689" s="76"/>
      <c r="E689" s="50">
        <v>613600</v>
      </c>
      <c r="F689" s="54" t="s">
        <v>82</v>
      </c>
      <c r="G689" s="99">
        <v>0</v>
      </c>
      <c r="H689" s="100">
        <v>0</v>
      </c>
      <c r="I689" s="98">
        <f t="shared" si="2288"/>
        <v>0</v>
      </c>
      <c r="J689" s="99"/>
      <c r="K689" s="100"/>
      <c r="L689" s="98">
        <f t="shared" si="2289"/>
        <v>0</v>
      </c>
      <c r="M689" s="52"/>
      <c r="N689" s="53"/>
      <c r="O689" s="98">
        <f t="shared" si="2290"/>
        <v>0</v>
      </c>
      <c r="P689" s="52"/>
      <c r="Q689" s="53"/>
      <c r="R689" s="98">
        <f t="shared" si="2291"/>
        <v>0</v>
      </c>
      <c r="S689" s="52"/>
      <c r="T689" s="53"/>
      <c r="U689" s="98">
        <f t="shared" si="2292"/>
        <v>0</v>
      </c>
      <c r="V689" s="99">
        <f t="shared" si="2293"/>
        <v>0</v>
      </c>
      <c r="W689" s="100">
        <f t="shared" si="2294"/>
        <v>0</v>
      </c>
      <c r="X689" s="101">
        <f t="shared" si="2295"/>
        <v>0</v>
      </c>
      <c r="Y689" s="116" t="str">
        <f t="shared" si="2121"/>
        <v/>
      </c>
    </row>
    <row r="690" spans="1:25" hidden="1">
      <c r="A690" s="48"/>
      <c r="B690" s="43"/>
      <c r="C690" s="49"/>
      <c r="D690" s="76"/>
      <c r="E690" s="50">
        <v>613700</v>
      </c>
      <c r="F690" s="54" t="s">
        <v>80</v>
      </c>
      <c r="G690" s="99">
        <v>9000</v>
      </c>
      <c r="H690" s="100">
        <v>0</v>
      </c>
      <c r="I690" s="98">
        <f t="shared" si="2288"/>
        <v>9000</v>
      </c>
      <c r="J690" s="99"/>
      <c r="K690" s="100"/>
      <c r="L690" s="98">
        <f t="shared" si="2289"/>
        <v>0</v>
      </c>
      <c r="M690" s="52"/>
      <c r="N690" s="53"/>
      <c r="O690" s="98">
        <f t="shared" si="2290"/>
        <v>0</v>
      </c>
      <c r="P690" s="52"/>
      <c r="Q690" s="53"/>
      <c r="R690" s="98">
        <f t="shared" si="2291"/>
        <v>0</v>
      </c>
      <c r="S690" s="52"/>
      <c r="T690" s="53"/>
      <c r="U690" s="98">
        <f t="shared" si="2292"/>
        <v>0</v>
      </c>
      <c r="V690" s="99">
        <f t="shared" si="2293"/>
        <v>0</v>
      </c>
      <c r="W690" s="100">
        <f t="shared" si="2294"/>
        <v>0</v>
      </c>
      <c r="X690" s="101">
        <f t="shared" si="2295"/>
        <v>0</v>
      </c>
      <c r="Y690" s="116" t="str">
        <f t="shared" si="2121"/>
        <v/>
      </c>
    </row>
    <row r="691" spans="1:25" hidden="1">
      <c r="A691" s="48"/>
      <c r="B691" s="43"/>
      <c r="C691" s="49"/>
      <c r="D691" s="76"/>
      <c r="E691" s="50">
        <v>613800</v>
      </c>
      <c r="F691" s="54" t="s">
        <v>83</v>
      </c>
      <c r="G691" s="99">
        <v>0</v>
      </c>
      <c r="H691" s="100">
        <v>0</v>
      </c>
      <c r="I691" s="98">
        <f t="shared" si="2288"/>
        <v>0</v>
      </c>
      <c r="J691" s="99"/>
      <c r="K691" s="100"/>
      <c r="L691" s="98">
        <f t="shared" si="2289"/>
        <v>0</v>
      </c>
      <c r="M691" s="52"/>
      <c r="N691" s="53"/>
      <c r="O691" s="98">
        <f t="shared" si="2290"/>
        <v>0</v>
      </c>
      <c r="P691" s="52"/>
      <c r="Q691" s="53"/>
      <c r="R691" s="98">
        <f t="shared" si="2291"/>
        <v>0</v>
      </c>
      <c r="S691" s="52"/>
      <c r="T691" s="53"/>
      <c r="U691" s="98">
        <f t="shared" si="2292"/>
        <v>0</v>
      </c>
      <c r="V691" s="99">
        <f t="shared" si="2293"/>
        <v>0</v>
      </c>
      <c r="W691" s="100">
        <f t="shared" si="2294"/>
        <v>0</v>
      </c>
      <c r="X691" s="101">
        <f t="shared" si="2295"/>
        <v>0</v>
      </c>
      <c r="Y691" s="116" t="str">
        <f t="shared" si="2121"/>
        <v/>
      </c>
    </row>
    <row r="692" spans="1:25" hidden="1">
      <c r="A692" s="48"/>
      <c r="B692" s="43"/>
      <c r="C692" s="49"/>
      <c r="D692" s="76"/>
      <c r="E692" s="50">
        <v>613900</v>
      </c>
      <c r="F692" s="54" t="s">
        <v>81</v>
      </c>
      <c r="G692" s="99">
        <v>8000</v>
      </c>
      <c r="H692" s="100">
        <v>0</v>
      </c>
      <c r="I692" s="98">
        <f t="shared" si="2288"/>
        <v>8000</v>
      </c>
      <c r="J692" s="99"/>
      <c r="K692" s="100"/>
      <c r="L692" s="98">
        <f t="shared" si="2289"/>
        <v>0</v>
      </c>
      <c r="M692" s="52"/>
      <c r="N692" s="53"/>
      <c r="O692" s="98">
        <f t="shared" si="2290"/>
        <v>0</v>
      </c>
      <c r="P692" s="52"/>
      <c r="Q692" s="53"/>
      <c r="R692" s="98">
        <f t="shared" si="2291"/>
        <v>0</v>
      </c>
      <c r="S692" s="52"/>
      <c r="T692" s="53"/>
      <c r="U692" s="98">
        <f t="shared" si="2292"/>
        <v>0</v>
      </c>
      <c r="V692" s="99">
        <f t="shared" si="2293"/>
        <v>0</v>
      </c>
      <c r="W692" s="100">
        <f t="shared" si="2294"/>
        <v>0</v>
      </c>
      <c r="X692" s="101">
        <f t="shared" si="2295"/>
        <v>0</v>
      </c>
      <c r="Y692" s="116" t="str">
        <f t="shared" si="2121"/>
        <v/>
      </c>
    </row>
    <row r="693" spans="1:25" hidden="1">
      <c r="A693" s="48"/>
      <c r="B693" s="43"/>
      <c r="C693" s="49"/>
      <c r="D693" s="76"/>
      <c r="E693" s="50">
        <v>613900</v>
      </c>
      <c r="F693" s="54" t="s">
        <v>84</v>
      </c>
      <c r="G693" s="99">
        <v>0</v>
      </c>
      <c r="H693" s="100">
        <v>0</v>
      </c>
      <c r="I693" s="98">
        <f t="shared" si="2288"/>
        <v>0</v>
      </c>
      <c r="J693" s="99"/>
      <c r="K693" s="100"/>
      <c r="L693" s="98">
        <f t="shared" si="2289"/>
        <v>0</v>
      </c>
      <c r="M693" s="52"/>
      <c r="N693" s="53"/>
      <c r="O693" s="98">
        <f t="shared" si="2290"/>
        <v>0</v>
      </c>
      <c r="P693" s="52"/>
      <c r="Q693" s="53"/>
      <c r="R693" s="98">
        <f t="shared" si="2291"/>
        <v>0</v>
      </c>
      <c r="S693" s="52"/>
      <c r="T693" s="53"/>
      <c r="U693" s="98">
        <f t="shared" si="2292"/>
        <v>0</v>
      </c>
      <c r="V693" s="99">
        <f t="shared" si="2293"/>
        <v>0</v>
      </c>
      <c r="W693" s="100">
        <f t="shared" si="2294"/>
        <v>0</v>
      </c>
      <c r="X693" s="101">
        <f t="shared" si="2295"/>
        <v>0</v>
      </c>
      <c r="Y693" s="116" t="str">
        <f t="shared" si="2121"/>
        <v/>
      </c>
    </row>
    <row r="694" spans="1:25" hidden="1">
      <c r="A694" s="40"/>
      <c r="B694" s="41"/>
      <c r="C694" s="42"/>
      <c r="D694" s="76"/>
      <c r="E694" s="44">
        <v>821000</v>
      </c>
      <c r="F694" s="45" t="s">
        <v>85</v>
      </c>
      <c r="G694" s="94">
        <f>SUM(G695:G696)</f>
        <v>13500</v>
      </c>
      <c r="H694" s="95">
        <f t="shared" ref="H694" si="2296">SUM(H695:H696)</f>
        <v>0</v>
      </c>
      <c r="I694" s="96">
        <f t="shared" ref="I694" si="2297">SUM(I695:I696)</f>
        <v>13500</v>
      </c>
      <c r="J694" s="94">
        <f t="shared" ref="J694" si="2298">SUM(J695:J696)</f>
        <v>0</v>
      </c>
      <c r="K694" s="95">
        <f t="shared" ref="K694" si="2299">SUM(K695:K696)</f>
        <v>0</v>
      </c>
      <c r="L694" s="96">
        <f t="shared" ref="L694" si="2300">SUM(L695:L696)</f>
        <v>0</v>
      </c>
      <c r="M694" s="94">
        <f t="shared" ref="M694" si="2301">SUM(M695:M696)</f>
        <v>0</v>
      </c>
      <c r="N694" s="95">
        <f t="shared" ref="N694" si="2302">SUM(N695:N696)</f>
        <v>0</v>
      </c>
      <c r="O694" s="96">
        <f t="shared" ref="O694" si="2303">SUM(O695:O696)</f>
        <v>0</v>
      </c>
      <c r="P694" s="94">
        <f t="shared" ref="P694" si="2304">SUM(P695:P696)</f>
        <v>0</v>
      </c>
      <c r="Q694" s="95">
        <f t="shared" ref="Q694" si="2305">SUM(Q695:Q696)</f>
        <v>0</v>
      </c>
      <c r="R694" s="96">
        <f t="shared" ref="R694" si="2306">SUM(R695:R696)</f>
        <v>0</v>
      </c>
      <c r="S694" s="94">
        <f t="shared" ref="S694" si="2307">SUM(S695:S696)</f>
        <v>0</v>
      </c>
      <c r="T694" s="95">
        <f t="shared" ref="T694" si="2308">SUM(T695:T696)</f>
        <v>0</v>
      </c>
      <c r="U694" s="96">
        <f t="shared" ref="U694" si="2309">SUM(U695:U696)</f>
        <v>0</v>
      </c>
      <c r="V694" s="94">
        <f t="shared" ref="V694" si="2310">SUM(V695:V696)</f>
        <v>0</v>
      </c>
      <c r="W694" s="95">
        <f t="shared" ref="W694" si="2311">SUM(W695:W696)</f>
        <v>0</v>
      </c>
      <c r="X694" s="97">
        <f t="shared" ref="X694" si="2312">SUM(X695:X696)</f>
        <v>0</v>
      </c>
      <c r="Y694" s="116" t="str">
        <f t="shared" si="2121"/>
        <v/>
      </c>
    </row>
    <row r="695" spans="1:25" hidden="1">
      <c r="A695" s="48"/>
      <c r="B695" s="43"/>
      <c r="C695" s="49"/>
      <c r="D695" s="76"/>
      <c r="E695" s="50">
        <v>821200</v>
      </c>
      <c r="F695" s="51" t="s">
        <v>86</v>
      </c>
      <c r="G695" s="99">
        <v>13500</v>
      </c>
      <c r="H695" s="100">
        <v>0</v>
      </c>
      <c r="I695" s="98">
        <f>SUM(G695:H695)</f>
        <v>13500</v>
      </c>
      <c r="J695" s="99"/>
      <c r="K695" s="100"/>
      <c r="L695" s="98">
        <f>SUM(J695:K695)</f>
        <v>0</v>
      </c>
      <c r="M695" s="52"/>
      <c r="N695" s="53"/>
      <c r="O695" s="98">
        <f>SUM(M695:N695)</f>
        <v>0</v>
      </c>
      <c r="P695" s="52"/>
      <c r="Q695" s="53"/>
      <c r="R695" s="98">
        <f>SUM(P695:Q695)</f>
        <v>0</v>
      </c>
      <c r="S695" s="52"/>
      <c r="T695" s="53"/>
      <c r="U695" s="98">
        <f>SUM(S695:T695)</f>
        <v>0</v>
      </c>
      <c r="V695" s="99">
        <f t="shared" ref="V695:V696" si="2313">S695+P695+M695+J695</f>
        <v>0</v>
      </c>
      <c r="W695" s="100">
        <f t="shared" ref="W695:W696" si="2314">T695+Q695+N695+K695</f>
        <v>0</v>
      </c>
      <c r="X695" s="101">
        <f>SUM(V695:W695)</f>
        <v>0</v>
      </c>
      <c r="Y695" s="116" t="str">
        <f t="shared" si="2121"/>
        <v/>
      </c>
    </row>
    <row r="696" spans="1:25" ht="12.75" hidden="1" thickBot="1">
      <c r="A696" s="55"/>
      <c r="B696" s="56"/>
      <c r="C696" s="57"/>
      <c r="D696" s="81"/>
      <c r="E696" s="58">
        <v>821300</v>
      </c>
      <c r="F696" s="59" t="s">
        <v>87</v>
      </c>
      <c r="G696" s="103">
        <v>0</v>
      </c>
      <c r="H696" s="104">
        <v>0</v>
      </c>
      <c r="I696" s="102">
        <f>SUM(G696:H696)</f>
        <v>0</v>
      </c>
      <c r="J696" s="103"/>
      <c r="K696" s="104"/>
      <c r="L696" s="102">
        <f>SUM(J696:K696)</f>
        <v>0</v>
      </c>
      <c r="M696" s="60"/>
      <c r="N696" s="61"/>
      <c r="O696" s="102">
        <f>SUM(M696:N696)</f>
        <v>0</v>
      </c>
      <c r="P696" s="60"/>
      <c r="Q696" s="61"/>
      <c r="R696" s="102">
        <f>SUM(P696:Q696)</f>
        <v>0</v>
      </c>
      <c r="S696" s="60"/>
      <c r="T696" s="61"/>
      <c r="U696" s="102">
        <f>SUM(S696:T696)</f>
        <v>0</v>
      </c>
      <c r="V696" s="103">
        <f t="shared" si="2313"/>
        <v>0</v>
      </c>
      <c r="W696" s="104">
        <f t="shared" si="2314"/>
        <v>0</v>
      </c>
      <c r="X696" s="105">
        <f>SUM(V696:W696)</f>
        <v>0</v>
      </c>
      <c r="Y696" s="116" t="str">
        <f t="shared" si="2121"/>
        <v/>
      </c>
    </row>
    <row r="697" spans="1:25" ht="12.75" hidden="1" thickBot="1">
      <c r="A697" s="62"/>
      <c r="B697" s="63"/>
      <c r="C697" s="64"/>
      <c r="D697" s="87"/>
      <c r="E697" s="63"/>
      <c r="F697" s="66" t="s">
        <v>181</v>
      </c>
      <c r="G697" s="106">
        <f>G677+G681+G683+G694</f>
        <v>955200</v>
      </c>
      <c r="H697" s="107">
        <f t="shared" ref="H697:X697" si="2315">H677+H681+H683+H694</f>
        <v>0</v>
      </c>
      <c r="I697" s="108">
        <f t="shared" si="2315"/>
        <v>955200</v>
      </c>
      <c r="J697" s="106">
        <f t="shared" si="2315"/>
        <v>0</v>
      </c>
      <c r="K697" s="107">
        <f t="shared" si="2315"/>
        <v>0</v>
      </c>
      <c r="L697" s="108">
        <f t="shared" si="2315"/>
        <v>0</v>
      </c>
      <c r="M697" s="106">
        <f t="shared" si="2315"/>
        <v>0</v>
      </c>
      <c r="N697" s="107">
        <f t="shared" si="2315"/>
        <v>0</v>
      </c>
      <c r="O697" s="108">
        <f t="shared" si="2315"/>
        <v>0</v>
      </c>
      <c r="P697" s="106">
        <f t="shared" si="2315"/>
        <v>0</v>
      </c>
      <c r="Q697" s="107">
        <f t="shared" si="2315"/>
        <v>0</v>
      </c>
      <c r="R697" s="108">
        <f t="shared" si="2315"/>
        <v>0</v>
      </c>
      <c r="S697" s="106">
        <f t="shared" si="2315"/>
        <v>0</v>
      </c>
      <c r="T697" s="107">
        <f t="shared" si="2315"/>
        <v>0</v>
      </c>
      <c r="U697" s="108">
        <f t="shared" si="2315"/>
        <v>0</v>
      </c>
      <c r="V697" s="106">
        <f t="shared" si="2315"/>
        <v>0</v>
      </c>
      <c r="W697" s="107">
        <f t="shared" si="2315"/>
        <v>0</v>
      </c>
      <c r="X697" s="109">
        <f t="shared" si="2315"/>
        <v>0</v>
      </c>
      <c r="Y697" s="116" t="str">
        <f t="shared" si="2121"/>
        <v/>
      </c>
    </row>
    <row r="698" spans="1:25" hidden="1">
      <c r="D698" s="67"/>
      <c r="G698" s="179"/>
      <c r="H698" s="179"/>
      <c r="I698" s="179"/>
      <c r="J698" s="179"/>
      <c r="K698" s="179"/>
      <c r="L698" s="179"/>
      <c r="Y698" s="116" t="str">
        <f t="shared" si="2121"/>
        <v/>
      </c>
    </row>
    <row r="699" spans="1:25" hidden="1">
      <c r="A699" s="68" t="s">
        <v>160</v>
      </c>
      <c r="B699" s="69" t="s">
        <v>176</v>
      </c>
      <c r="C699" s="70" t="s">
        <v>111</v>
      </c>
      <c r="D699" s="76"/>
      <c r="E699" s="43"/>
      <c r="F699" s="45" t="s">
        <v>182</v>
      </c>
      <c r="G699" s="180"/>
      <c r="H699" s="181"/>
      <c r="I699" s="182"/>
      <c r="J699" s="180"/>
      <c r="K699" s="181"/>
      <c r="L699" s="182"/>
      <c r="M699" s="48"/>
      <c r="N699" s="43"/>
      <c r="O699" s="49"/>
      <c r="P699" s="48"/>
      <c r="Q699" s="43"/>
      <c r="R699" s="49"/>
      <c r="S699" s="48"/>
      <c r="T699" s="43"/>
      <c r="U699" s="49"/>
      <c r="V699" s="48"/>
      <c r="W699" s="43"/>
      <c r="X699" s="74"/>
      <c r="Y699" s="116" t="str">
        <f t="shared" si="2121"/>
        <v/>
      </c>
    </row>
    <row r="700" spans="1:25" hidden="1">
      <c r="A700" s="40"/>
      <c r="B700" s="41"/>
      <c r="C700" s="42"/>
      <c r="D700" s="76"/>
      <c r="E700" s="44">
        <v>611000</v>
      </c>
      <c r="F700" s="45" t="s">
        <v>69</v>
      </c>
      <c r="G700" s="94">
        <f>SUM(G701:G703)</f>
        <v>864760</v>
      </c>
      <c r="H700" s="95">
        <f t="shared" ref="H700" si="2316">SUM(H701:H703)</f>
        <v>0</v>
      </c>
      <c r="I700" s="96">
        <f t="shared" ref="I700" si="2317">SUM(I701:I703)</f>
        <v>864760</v>
      </c>
      <c r="J700" s="94">
        <f t="shared" ref="J700" si="2318">SUM(J701:J703)</f>
        <v>0</v>
      </c>
      <c r="K700" s="95">
        <f t="shared" ref="K700" si="2319">SUM(K701:K703)</f>
        <v>0</v>
      </c>
      <c r="L700" s="96">
        <f t="shared" ref="L700" si="2320">SUM(L701:L703)</f>
        <v>0</v>
      </c>
      <c r="M700" s="94">
        <f t="shared" ref="M700" si="2321">SUM(M701:M703)</f>
        <v>0</v>
      </c>
      <c r="N700" s="95">
        <f t="shared" ref="N700" si="2322">SUM(N701:N703)</f>
        <v>0</v>
      </c>
      <c r="O700" s="96">
        <f t="shared" ref="O700" si="2323">SUM(O701:O703)</f>
        <v>0</v>
      </c>
      <c r="P700" s="94">
        <f t="shared" ref="P700" si="2324">SUM(P701:P703)</f>
        <v>0</v>
      </c>
      <c r="Q700" s="95">
        <f t="shared" ref="Q700" si="2325">SUM(Q701:Q703)</f>
        <v>0</v>
      </c>
      <c r="R700" s="96">
        <f t="shared" ref="R700" si="2326">SUM(R701:R703)</f>
        <v>0</v>
      </c>
      <c r="S700" s="94">
        <f t="shared" ref="S700" si="2327">SUM(S701:S703)</f>
        <v>0</v>
      </c>
      <c r="T700" s="95">
        <f t="shared" ref="T700" si="2328">SUM(T701:T703)</f>
        <v>0</v>
      </c>
      <c r="U700" s="96">
        <f t="shared" ref="U700" si="2329">SUM(U701:U703)</f>
        <v>0</v>
      </c>
      <c r="V700" s="94">
        <f t="shared" ref="V700" si="2330">SUM(V701:V703)</f>
        <v>0</v>
      </c>
      <c r="W700" s="95">
        <f t="shared" ref="W700" si="2331">SUM(W701:W703)</f>
        <v>0</v>
      </c>
      <c r="X700" s="97">
        <f t="shared" ref="X700" si="2332">SUM(X701:X703)</f>
        <v>0</v>
      </c>
      <c r="Y700" s="116" t="str">
        <f t="shared" si="2121"/>
        <v/>
      </c>
    </row>
    <row r="701" spans="1:25" hidden="1">
      <c r="A701" s="48"/>
      <c r="B701" s="43"/>
      <c r="C701" s="49"/>
      <c r="D701" s="76"/>
      <c r="E701" s="50">
        <v>611100</v>
      </c>
      <c r="F701" s="51" t="s">
        <v>70</v>
      </c>
      <c r="G701" s="99">
        <v>707380</v>
      </c>
      <c r="H701" s="100">
        <v>0</v>
      </c>
      <c r="I701" s="98">
        <f>SUM(G701:H701)</f>
        <v>707380</v>
      </c>
      <c r="J701" s="99"/>
      <c r="K701" s="100"/>
      <c r="L701" s="98">
        <f>SUM(J701:K701)</f>
        <v>0</v>
      </c>
      <c r="M701" s="52"/>
      <c r="N701" s="53"/>
      <c r="O701" s="98">
        <f>SUM(M701:N701)</f>
        <v>0</v>
      </c>
      <c r="P701" s="52"/>
      <c r="Q701" s="53"/>
      <c r="R701" s="98">
        <f>SUM(P701:Q701)</f>
        <v>0</v>
      </c>
      <c r="S701" s="52"/>
      <c r="T701" s="53"/>
      <c r="U701" s="98">
        <f>SUM(S701:T701)</f>
        <v>0</v>
      </c>
      <c r="V701" s="99">
        <f t="shared" ref="V701:V703" si="2333">S701+P701+M701+J701</f>
        <v>0</v>
      </c>
      <c r="W701" s="100">
        <f t="shared" ref="W701:W703" si="2334">T701+Q701+N701+K701</f>
        <v>0</v>
      </c>
      <c r="X701" s="101">
        <f>SUM(V701:W701)</f>
        <v>0</v>
      </c>
      <c r="Y701" s="116" t="str">
        <f t="shared" si="2121"/>
        <v/>
      </c>
    </row>
    <row r="702" spans="1:25" hidden="1">
      <c r="A702" s="48"/>
      <c r="B702" s="43"/>
      <c r="C702" s="49"/>
      <c r="D702" s="76"/>
      <c r="E702" s="50">
        <v>611200</v>
      </c>
      <c r="F702" s="51" t="s">
        <v>71</v>
      </c>
      <c r="G702" s="99">
        <v>157380</v>
      </c>
      <c r="H702" s="100">
        <v>0</v>
      </c>
      <c r="I702" s="98">
        <f t="shared" ref="I702:I703" si="2335">SUM(G702:H702)</f>
        <v>157380</v>
      </c>
      <c r="J702" s="99"/>
      <c r="K702" s="100"/>
      <c r="L702" s="98">
        <f t="shared" ref="L702:L703" si="2336">SUM(J702:K702)</f>
        <v>0</v>
      </c>
      <c r="M702" s="52"/>
      <c r="N702" s="53"/>
      <c r="O702" s="98">
        <f t="shared" ref="O702:O703" si="2337">SUM(M702:N702)</f>
        <v>0</v>
      </c>
      <c r="P702" s="52"/>
      <c r="Q702" s="53"/>
      <c r="R702" s="98">
        <f t="shared" ref="R702:R703" si="2338">SUM(P702:Q702)</f>
        <v>0</v>
      </c>
      <c r="S702" s="52"/>
      <c r="T702" s="53"/>
      <c r="U702" s="98">
        <f t="shared" ref="U702:U703" si="2339">SUM(S702:T702)</f>
        <v>0</v>
      </c>
      <c r="V702" s="99">
        <f t="shared" si="2333"/>
        <v>0</v>
      </c>
      <c r="W702" s="100">
        <f t="shared" si="2334"/>
        <v>0</v>
      </c>
      <c r="X702" s="101">
        <f t="shared" ref="X702:X703" si="2340">SUM(V702:W702)</f>
        <v>0</v>
      </c>
      <c r="Y702" s="116" t="str">
        <f t="shared" si="2121"/>
        <v/>
      </c>
    </row>
    <row r="703" spans="1:25" hidden="1">
      <c r="A703" s="48"/>
      <c r="B703" s="43"/>
      <c r="C703" s="49"/>
      <c r="D703" s="76"/>
      <c r="E703" s="50">
        <v>611200</v>
      </c>
      <c r="F703" s="51" t="s">
        <v>72</v>
      </c>
      <c r="G703" s="99">
        <v>0</v>
      </c>
      <c r="H703" s="100">
        <v>0</v>
      </c>
      <c r="I703" s="98">
        <f t="shared" si="2335"/>
        <v>0</v>
      </c>
      <c r="J703" s="99"/>
      <c r="K703" s="100"/>
      <c r="L703" s="98">
        <f t="shared" si="2336"/>
        <v>0</v>
      </c>
      <c r="M703" s="52"/>
      <c r="N703" s="53"/>
      <c r="O703" s="98">
        <f t="shared" si="2337"/>
        <v>0</v>
      </c>
      <c r="P703" s="52"/>
      <c r="Q703" s="53"/>
      <c r="R703" s="98">
        <f t="shared" si="2338"/>
        <v>0</v>
      </c>
      <c r="S703" s="52"/>
      <c r="T703" s="53"/>
      <c r="U703" s="98">
        <f t="shared" si="2339"/>
        <v>0</v>
      </c>
      <c r="V703" s="99">
        <f t="shared" si="2333"/>
        <v>0</v>
      </c>
      <c r="W703" s="100">
        <f t="shared" si="2334"/>
        <v>0</v>
      </c>
      <c r="X703" s="101">
        <f t="shared" si="2340"/>
        <v>0</v>
      </c>
      <c r="Y703" s="116" t="str">
        <f t="shared" si="2121"/>
        <v/>
      </c>
    </row>
    <row r="704" spans="1:25" hidden="1">
      <c r="A704" s="40"/>
      <c r="B704" s="41"/>
      <c r="C704" s="42"/>
      <c r="D704" s="76"/>
      <c r="E704" s="44">
        <v>612000</v>
      </c>
      <c r="F704" s="45" t="s">
        <v>73</v>
      </c>
      <c r="G704" s="94">
        <f>G705</f>
        <v>76420</v>
      </c>
      <c r="H704" s="95">
        <f t="shared" ref="H704" si="2341">H705</f>
        <v>0</v>
      </c>
      <c r="I704" s="96">
        <f t="shared" ref="I704" si="2342">I705</f>
        <v>76420</v>
      </c>
      <c r="J704" s="94">
        <f t="shared" ref="J704" si="2343">J705</f>
        <v>0</v>
      </c>
      <c r="K704" s="95">
        <f t="shared" ref="K704" si="2344">K705</f>
        <v>0</v>
      </c>
      <c r="L704" s="96">
        <f t="shared" ref="L704" si="2345">L705</f>
        <v>0</v>
      </c>
      <c r="M704" s="94">
        <f t="shared" ref="M704" si="2346">M705</f>
        <v>0</v>
      </c>
      <c r="N704" s="95">
        <f t="shared" ref="N704" si="2347">N705</f>
        <v>0</v>
      </c>
      <c r="O704" s="96">
        <f t="shared" ref="O704" si="2348">O705</f>
        <v>0</v>
      </c>
      <c r="P704" s="94">
        <f t="shared" ref="P704" si="2349">P705</f>
        <v>0</v>
      </c>
      <c r="Q704" s="95">
        <f t="shared" ref="Q704" si="2350">Q705</f>
        <v>0</v>
      </c>
      <c r="R704" s="96">
        <f t="shared" ref="R704" si="2351">R705</f>
        <v>0</v>
      </c>
      <c r="S704" s="94">
        <f t="shared" ref="S704" si="2352">S705</f>
        <v>0</v>
      </c>
      <c r="T704" s="95">
        <f t="shared" ref="T704" si="2353">T705</f>
        <v>0</v>
      </c>
      <c r="U704" s="96">
        <f t="shared" ref="U704" si="2354">U705</f>
        <v>0</v>
      </c>
      <c r="V704" s="94">
        <f t="shared" ref="V704" si="2355">V705</f>
        <v>0</v>
      </c>
      <c r="W704" s="95">
        <f t="shared" ref="W704" si="2356">W705</f>
        <v>0</v>
      </c>
      <c r="X704" s="97">
        <f t="shared" ref="X704" si="2357">X705</f>
        <v>0</v>
      </c>
      <c r="Y704" s="116" t="str">
        <f t="shared" si="2121"/>
        <v/>
      </c>
    </row>
    <row r="705" spans="1:25" hidden="1">
      <c r="A705" s="48"/>
      <c r="B705" s="43"/>
      <c r="C705" s="49"/>
      <c r="D705" s="76"/>
      <c r="E705" s="50">
        <v>612100</v>
      </c>
      <c r="F705" s="51" t="s">
        <v>73</v>
      </c>
      <c r="G705" s="99">
        <v>76420</v>
      </c>
      <c r="H705" s="100">
        <v>0</v>
      </c>
      <c r="I705" s="98">
        <f>SUM(G705:H705)</f>
        <v>76420</v>
      </c>
      <c r="J705" s="99"/>
      <c r="K705" s="100"/>
      <c r="L705" s="98">
        <f>SUM(J705:K705)</f>
        <v>0</v>
      </c>
      <c r="M705" s="52"/>
      <c r="N705" s="53"/>
      <c r="O705" s="98">
        <f>SUM(M705:N705)</f>
        <v>0</v>
      </c>
      <c r="P705" s="52"/>
      <c r="Q705" s="53"/>
      <c r="R705" s="98">
        <f>SUM(P705:Q705)</f>
        <v>0</v>
      </c>
      <c r="S705" s="52"/>
      <c r="T705" s="53"/>
      <c r="U705" s="98">
        <f>SUM(S705:T705)</f>
        <v>0</v>
      </c>
      <c r="V705" s="99">
        <f>S705+P705+M705+J705</f>
        <v>0</v>
      </c>
      <c r="W705" s="100">
        <f>T705+Q705+N705+K705</f>
        <v>0</v>
      </c>
      <c r="X705" s="101">
        <f>SUM(V705:W705)</f>
        <v>0</v>
      </c>
      <c r="Y705" s="116" t="str">
        <f t="shared" si="2121"/>
        <v/>
      </c>
    </row>
    <row r="706" spans="1:25" hidden="1">
      <c r="A706" s="40"/>
      <c r="B706" s="41"/>
      <c r="C706" s="42"/>
      <c r="D706" s="76"/>
      <c r="E706" s="44">
        <v>613000</v>
      </c>
      <c r="F706" s="45" t="s">
        <v>74</v>
      </c>
      <c r="G706" s="94">
        <f>SUM(G707:G716)</f>
        <v>99600</v>
      </c>
      <c r="H706" s="95">
        <f t="shared" ref="H706" si="2358">SUM(H707:H716)</f>
        <v>0</v>
      </c>
      <c r="I706" s="96">
        <f t="shared" ref="I706" si="2359">SUM(I707:I716)</f>
        <v>99600</v>
      </c>
      <c r="J706" s="94">
        <f t="shared" ref="J706" si="2360">SUM(J707:J716)</f>
        <v>0</v>
      </c>
      <c r="K706" s="95">
        <f t="shared" ref="K706" si="2361">SUM(K707:K716)</f>
        <v>0</v>
      </c>
      <c r="L706" s="96">
        <f t="shared" ref="L706" si="2362">SUM(L707:L716)</f>
        <v>0</v>
      </c>
      <c r="M706" s="94">
        <f t="shared" ref="M706" si="2363">SUM(M707:M716)</f>
        <v>0</v>
      </c>
      <c r="N706" s="95">
        <f t="shared" ref="N706" si="2364">SUM(N707:N716)</f>
        <v>0</v>
      </c>
      <c r="O706" s="96">
        <f t="shared" ref="O706" si="2365">SUM(O707:O716)</f>
        <v>0</v>
      </c>
      <c r="P706" s="94">
        <f t="shared" ref="P706" si="2366">SUM(P707:P716)</f>
        <v>0</v>
      </c>
      <c r="Q706" s="95">
        <f t="shared" ref="Q706" si="2367">SUM(Q707:Q716)</f>
        <v>0</v>
      </c>
      <c r="R706" s="96">
        <f t="shared" ref="R706" si="2368">SUM(R707:R716)</f>
        <v>0</v>
      </c>
      <c r="S706" s="94">
        <f t="shared" ref="S706" si="2369">SUM(S707:S716)</f>
        <v>0</v>
      </c>
      <c r="T706" s="95">
        <f t="shared" ref="T706" si="2370">SUM(T707:T716)</f>
        <v>0</v>
      </c>
      <c r="U706" s="96">
        <f t="shared" ref="U706" si="2371">SUM(U707:U716)</f>
        <v>0</v>
      </c>
      <c r="V706" s="94">
        <f t="shared" ref="V706" si="2372">SUM(V707:V716)</f>
        <v>0</v>
      </c>
      <c r="W706" s="95">
        <f t="shared" ref="W706" si="2373">SUM(W707:W716)</f>
        <v>0</v>
      </c>
      <c r="X706" s="97">
        <f t="shared" ref="X706" si="2374">SUM(X707:X716)</f>
        <v>0</v>
      </c>
      <c r="Y706" s="116" t="str">
        <f t="shared" si="2121"/>
        <v/>
      </c>
    </row>
    <row r="707" spans="1:25" hidden="1">
      <c r="A707" s="48"/>
      <c r="B707" s="43"/>
      <c r="C707" s="49"/>
      <c r="D707" s="76"/>
      <c r="E707" s="50">
        <v>613100</v>
      </c>
      <c r="F707" s="54" t="s">
        <v>75</v>
      </c>
      <c r="G707" s="99">
        <v>4000</v>
      </c>
      <c r="H707" s="100">
        <v>0</v>
      </c>
      <c r="I707" s="98">
        <f t="shared" ref="I707:I716" si="2375">SUM(G707:H707)</f>
        <v>4000</v>
      </c>
      <c r="J707" s="99"/>
      <c r="K707" s="100"/>
      <c r="L707" s="98">
        <f t="shared" ref="L707:L716" si="2376">SUM(J707:K707)</f>
        <v>0</v>
      </c>
      <c r="M707" s="52"/>
      <c r="N707" s="53"/>
      <c r="O707" s="98">
        <f t="shared" ref="O707:O716" si="2377">SUM(M707:N707)</f>
        <v>0</v>
      </c>
      <c r="P707" s="52"/>
      <c r="Q707" s="53"/>
      <c r="R707" s="98">
        <f t="shared" ref="R707:R716" si="2378">SUM(P707:Q707)</f>
        <v>0</v>
      </c>
      <c r="S707" s="52"/>
      <c r="T707" s="53"/>
      <c r="U707" s="98">
        <f t="shared" ref="U707:U716" si="2379">SUM(S707:T707)</f>
        <v>0</v>
      </c>
      <c r="V707" s="99">
        <f t="shared" ref="V707:V716" si="2380">S707+P707+M707+J707</f>
        <v>0</v>
      </c>
      <c r="W707" s="100">
        <f t="shared" ref="W707:W716" si="2381">T707+Q707+N707+K707</f>
        <v>0</v>
      </c>
      <c r="X707" s="101">
        <f t="shared" ref="X707:X716" si="2382">SUM(V707:W707)</f>
        <v>0</v>
      </c>
      <c r="Y707" s="116" t="str">
        <f t="shared" si="2121"/>
        <v/>
      </c>
    </row>
    <row r="708" spans="1:25" hidden="1">
      <c r="A708" s="48"/>
      <c r="B708" s="43"/>
      <c r="C708" s="49"/>
      <c r="D708" s="76"/>
      <c r="E708" s="50">
        <v>613200</v>
      </c>
      <c r="F708" s="54" t="s">
        <v>76</v>
      </c>
      <c r="G708" s="99">
        <v>55000</v>
      </c>
      <c r="H708" s="100">
        <v>0</v>
      </c>
      <c r="I708" s="98">
        <f t="shared" si="2375"/>
        <v>55000</v>
      </c>
      <c r="J708" s="99"/>
      <c r="K708" s="100"/>
      <c r="L708" s="98">
        <f t="shared" si="2376"/>
        <v>0</v>
      </c>
      <c r="M708" s="52"/>
      <c r="N708" s="53"/>
      <c r="O708" s="98">
        <f t="shared" si="2377"/>
        <v>0</v>
      </c>
      <c r="P708" s="52"/>
      <c r="Q708" s="53"/>
      <c r="R708" s="98">
        <f t="shared" si="2378"/>
        <v>0</v>
      </c>
      <c r="S708" s="52"/>
      <c r="T708" s="53"/>
      <c r="U708" s="98">
        <f t="shared" si="2379"/>
        <v>0</v>
      </c>
      <c r="V708" s="99">
        <f t="shared" si="2380"/>
        <v>0</v>
      </c>
      <c r="W708" s="100">
        <f t="shared" si="2381"/>
        <v>0</v>
      </c>
      <c r="X708" s="101">
        <f t="shared" si="2382"/>
        <v>0</v>
      </c>
      <c r="Y708" s="116" t="str">
        <f t="shared" ref="Y708:Y771" si="2383">IF(OR(V708&gt;G708, W708&gt;H708),"Ukupni operativni plan je veći od Proračuna!","")</f>
        <v/>
      </c>
    </row>
    <row r="709" spans="1:25" hidden="1">
      <c r="A709" s="48"/>
      <c r="B709" s="43"/>
      <c r="C709" s="49"/>
      <c r="D709" s="76"/>
      <c r="E709" s="50">
        <v>613300</v>
      </c>
      <c r="F709" s="54" t="s">
        <v>77</v>
      </c>
      <c r="G709" s="99">
        <v>4500</v>
      </c>
      <c r="H709" s="100">
        <v>0</v>
      </c>
      <c r="I709" s="98">
        <f t="shared" si="2375"/>
        <v>4500</v>
      </c>
      <c r="J709" s="99"/>
      <c r="K709" s="100"/>
      <c r="L709" s="98">
        <f t="shared" si="2376"/>
        <v>0</v>
      </c>
      <c r="M709" s="52"/>
      <c r="N709" s="53"/>
      <c r="O709" s="98">
        <f t="shared" si="2377"/>
        <v>0</v>
      </c>
      <c r="P709" s="52"/>
      <c r="Q709" s="53"/>
      <c r="R709" s="98">
        <f t="shared" si="2378"/>
        <v>0</v>
      </c>
      <c r="S709" s="52"/>
      <c r="T709" s="53"/>
      <c r="U709" s="98">
        <f t="shared" si="2379"/>
        <v>0</v>
      </c>
      <c r="V709" s="99">
        <f t="shared" si="2380"/>
        <v>0</v>
      </c>
      <c r="W709" s="100">
        <f t="shared" si="2381"/>
        <v>0</v>
      </c>
      <c r="X709" s="101">
        <f t="shared" si="2382"/>
        <v>0</v>
      </c>
      <c r="Y709" s="116" t="str">
        <f t="shared" si="2383"/>
        <v/>
      </c>
    </row>
    <row r="710" spans="1:25" hidden="1">
      <c r="A710" s="48"/>
      <c r="B710" s="43"/>
      <c r="C710" s="49"/>
      <c r="D710" s="76"/>
      <c r="E710" s="50">
        <v>613400</v>
      </c>
      <c r="F710" s="54" t="s">
        <v>78</v>
      </c>
      <c r="G710" s="99">
        <v>12000</v>
      </c>
      <c r="H710" s="100">
        <v>0</v>
      </c>
      <c r="I710" s="98">
        <f t="shared" si="2375"/>
        <v>12000</v>
      </c>
      <c r="J710" s="99"/>
      <c r="K710" s="100"/>
      <c r="L710" s="98">
        <f t="shared" si="2376"/>
        <v>0</v>
      </c>
      <c r="M710" s="52"/>
      <c r="N710" s="53"/>
      <c r="O710" s="98">
        <f t="shared" si="2377"/>
        <v>0</v>
      </c>
      <c r="P710" s="52"/>
      <c r="Q710" s="53"/>
      <c r="R710" s="98">
        <f t="shared" si="2378"/>
        <v>0</v>
      </c>
      <c r="S710" s="52"/>
      <c r="T710" s="53"/>
      <c r="U710" s="98">
        <f t="shared" si="2379"/>
        <v>0</v>
      </c>
      <c r="V710" s="99">
        <f t="shared" si="2380"/>
        <v>0</v>
      </c>
      <c r="W710" s="100">
        <f t="shared" si="2381"/>
        <v>0</v>
      </c>
      <c r="X710" s="101">
        <f t="shared" si="2382"/>
        <v>0</v>
      </c>
      <c r="Y710" s="116" t="str">
        <f t="shared" si="2383"/>
        <v/>
      </c>
    </row>
    <row r="711" spans="1:25" hidden="1">
      <c r="A711" s="48"/>
      <c r="B711" s="43"/>
      <c r="C711" s="49"/>
      <c r="D711" s="76"/>
      <c r="E711" s="50">
        <v>613500</v>
      </c>
      <c r="F711" s="54" t="s">
        <v>79</v>
      </c>
      <c r="G711" s="99">
        <v>1000</v>
      </c>
      <c r="H711" s="100">
        <v>0</v>
      </c>
      <c r="I711" s="98">
        <f t="shared" si="2375"/>
        <v>1000</v>
      </c>
      <c r="J711" s="99"/>
      <c r="K711" s="100"/>
      <c r="L711" s="98">
        <f t="shared" si="2376"/>
        <v>0</v>
      </c>
      <c r="M711" s="52"/>
      <c r="N711" s="53"/>
      <c r="O711" s="98">
        <f t="shared" si="2377"/>
        <v>0</v>
      </c>
      <c r="P711" s="52"/>
      <c r="Q711" s="53"/>
      <c r="R711" s="98">
        <f t="shared" si="2378"/>
        <v>0</v>
      </c>
      <c r="S711" s="52"/>
      <c r="T711" s="53"/>
      <c r="U711" s="98">
        <f t="shared" si="2379"/>
        <v>0</v>
      </c>
      <c r="V711" s="99">
        <f t="shared" si="2380"/>
        <v>0</v>
      </c>
      <c r="W711" s="100">
        <f t="shared" si="2381"/>
        <v>0</v>
      </c>
      <c r="X711" s="101">
        <f t="shared" si="2382"/>
        <v>0</v>
      </c>
      <c r="Y711" s="116" t="str">
        <f t="shared" si="2383"/>
        <v/>
      </c>
    </row>
    <row r="712" spans="1:25" hidden="1">
      <c r="A712" s="48"/>
      <c r="B712" s="43"/>
      <c r="C712" s="49"/>
      <c r="D712" s="76"/>
      <c r="E712" s="50">
        <v>613600</v>
      </c>
      <c r="F712" s="54" t="s">
        <v>82</v>
      </c>
      <c r="G712" s="99">
        <v>0</v>
      </c>
      <c r="H712" s="100">
        <v>0</v>
      </c>
      <c r="I712" s="98">
        <f t="shared" si="2375"/>
        <v>0</v>
      </c>
      <c r="J712" s="99"/>
      <c r="K712" s="100"/>
      <c r="L712" s="98">
        <f t="shared" si="2376"/>
        <v>0</v>
      </c>
      <c r="M712" s="52"/>
      <c r="N712" s="53"/>
      <c r="O712" s="98">
        <f t="shared" si="2377"/>
        <v>0</v>
      </c>
      <c r="P712" s="52"/>
      <c r="Q712" s="53"/>
      <c r="R712" s="98">
        <f t="shared" si="2378"/>
        <v>0</v>
      </c>
      <c r="S712" s="52"/>
      <c r="T712" s="53"/>
      <c r="U712" s="98">
        <f t="shared" si="2379"/>
        <v>0</v>
      </c>
      <c r="V712" s="99">
        <f t="shared" si="2380"/>
        <v>0</v>
      </c>
      <c r="W712" s="100">
        <f t="shared" si="2381"/>
        <v>0</v>
      </c>
      <c r="X712" s="101">
        <f t="shared" si="2382"/>
        <v>0</v>
      </c>
      <c r="Y712" s="116" t="str">
        <f t="shared" si="2383"/>
        <v/>
      </c>
    </row>
    <row r="713" spans="1:25" hidden="1">
      <c r="A713" s="48"/>
      <c r="B713" s="43"/>
      <c r="C713" s="49"/>
      <c r="D713" s="76"/>
      <c r="E713" s="50">
        <v>613700</v>
      </c>
      <c r="F713" s="54" t="s">
        <v>80</v>
      </c>
      <c r="G713" s="99">
        <v>12000</v>
      </c>
      <c r="H713" s="100">
        <v>0</v>
      </c>
      <c r="I713" s="98">
        <f t="shared" si="2375"/>
        <v>12000</v>
      </c>
      <c r="J713" s="99"/>
      <c r="K713" s="100"/>
      <c r="L713" s="98">
        <f t="shared" si="2376"/>
        <v>0</v>
      </c>
      <c r="M713" s="52"/>
      <c r="N713" s="53"/>
      <c r="O713" s="98">
        <f t="shared" si="2377"/>
        <v>0</v>
      </c>
      <c r="P713" s="52"/>
      <c r="Q713" s="53"/>
      <c r="R713" s="98">
        <f t="shared" si="2378"/>
        <v>0</v>
      </c>
      <c r="S713" s="52"/>
      <c r="T713" s="53"/>
      <c r="U713" s="98">
        <f t="shared" si="2379"/>
        <v>0</v>
      </c>
      <c r="V713" s="99">
        <f t="shared" si="2380"/>
        <v>0</v>
      </c>
      <c r="W713" s="100">
        <f t="shared" si="2381"/>
        <v>0</v>
      </c>
      <c r="X713" s="101">
        <f t="shared" si="2382"/>
        <v>0</v>
      </c>
      <c r="Y713" s="116" t="str">
        <f t="shared" si="2383"/>
        <v/>
      </c>
    </row>
    <row r="714" spans="1:25" hidden="1">
      <c r="A714" s="48"/>
      <c r="B714" s="43"/>
      <c r="C714" s="49"/>
      <c r="D714" s="76"/>
      <c r="E714" s="50">
        <v>613800</v>
      </c>
      <c r="F714" s="54" t="s">
        <v>83</v>
      </c>
      <c r="G714" s="99">
        <v>2100</v>
      </c>
      <c r="H714" s="100">
        <v>0</v>
      </c>
      <c r="I714" s="98">
        <f t="shared" si="2375"/>
        <v>2100</v>
      </c>
      <c r="J714" s="99"/>
      <c r="K714" s="100"/>
      <c r="L714" s="98">
        <f t="shared" si="2376"/>
        <v>0</v>
      </c>
      <c r="M714" s="52"/>
      <c r="N714" s="53"/>
      <c r="O714" s="98">
        <f t="shared" si="2377"/>
        <v>0</v>
      </c>
      <c r="P714" s="52"/>
      <c r="Q714" s="53"/>
      <c r="R714" s="98">
        <f t="shared" si="2378"/>
        <v>0</v>
      </c>
      <c r="S714" s="52"/>
      <c r="T714" s="53"/>
      <c r="U714" s="98">
        <f t="shared" si="2379"/>
        <v>0</v>
      </c>
      <c r="V714" s="99">
        <f t="shared" si="2380"/>
        <v>0</v>
      </c>
      <c r="W714" s="100">
        <f t="shared" si="2381"/>
        <v>0</v>
      </c>
      <c r="X714" s="101">
        <f t="shared" si="2382"/>
        <v>0</v>
      </c>
      <c r="Y714" s="116" t="str">
        <f t="shared" si="2383"/>
        <v/>
      </c>
    </row>
    <row r="715" spans="1:25" hidden="1">
      <c r="A715" s="48"/>
      <c r="B715" s="43"/>
      <c r="C715" s="49"/>
      <c r="D715" s="76"/>
      <c r="E715" s="50">
        <v>613900</v>
      </c>
      <c r="F715" s="54" t="s">
        <v>81</v>
      </c>
      <c r="G715" s="99">
        <v>9000</v>
      </c>
      <c r="H715" s="100">
        <v>0</v>
      </c>
      <c r="I715" s="98">
        <f t="shared" si="2375"/>
        <v>9000</v>
      </c>
      <c r="J715" s="99"/>
      <c r="K715" s="100"/>
      <c r="L715" s="98">
        <f t="shared" si="2376"/>
        <v>0</v>
      </c>
      <c r="M715" s="52"/>
      <c r="N715" s="53"/>
      <c r="O715" s="98">
        <f t="shared" si="2377"/>
        <v>0</v>
      </c>
      <c r="P715" s="52"/>
      <c r="Q715" s="53"/>
      <c r="R715" s="98">
        <f t="shared" si="2378"/>
        <v>0</v>
      </c>
      <c r="S715" s="52"/>
      <c r="T715" s="53"/>
      <c r="U715" s="98">
        <f t="shared" si="2379"/>
        <v>0</v>
      </c>
      <c r="V715" s="99">
        <f t="shared" si="2380"/>
        <v>0</v>
      </c>
      <c r="W715" s="100">
        <f t="shared" si="2381"/>
        <v>0</v>
      </c>
      <c r="X715" s="101">
        <f t="shared" si="2382"/>
        <v>0</v>
      </c>
      <c r="Y715" s="116" t="str">
        <f t="shared" si="2383"/>
        <v/>
      </c>
    </row>
    <row r="716" spans="1:25" hidden="1">
      <c r="A716" s="48"/>
      <c r="B716" s="43"/>
      <c r="C716" s="49"/>
      <c r="D716" s="76"/>
      <c r="E716" s="50">
        <v>613900</v>
      </c>
      <c r="F716" s="54" t="s">
        <v>84</v>
      </c>
      <c r="G716" s="99">
        <v>0</v>
      </c>
      <c r="H716" s="100">
        <v>0</v>
      </c>
      <c r="I716" s="98">
        <f t="shared" si="2375"/>
        <v>0</v>
      </c>
      <c r="J716" s="99"/>
      <c r="K716" s="100"/>
      <c r="L716" s="98">
        <f t="shared" si="2376"/>
        <v>0</v>
      </c>
      <c r="M716" s="52"/>
      <c r="N716" s="53"/>
      <c r="O716" s="98">
        <f t="shared" si="2377"/>
        <v>0</v>
      </c>
      <c r="P716" s="52"/>
      <c r="Q716" s="53"/>
      <c r="R716" s="98">
        <f t="shared" si="2378"/>
        <v>0</v>
      </c>
      <c r="S716" s="52"/>
      <c r="T716" s="53"/>
      <c r="U716" s="98">
        <f t="shared" si="2379"/>
        <v>0</v>
      </c>
      <c r="V716" s="99">
        <f t="shared" si="2380"/>
        <v>0</v>
      </c>
      <c r="W716" s="100">
        <f t="shared" si="2381"/>
        <v>0</v>
      </c>
      <c r="X716" s="101">
        <f t="shared" si="2382"/>
        <v>0</v>
      </c>
      <c r="Y716" s="116" t="str">
        <f t="shared" si="2383"/>
        <v/>
      </c>
    </row>
    <row r="717" spans="1:25" hidden="1">
      <c r="A717" s="40"/>
      <c r="B717" s="41"/>
      <c r="C717" s="42"/>
      <c r="D717" s="76"/>
      <c r="E717" s="44">
        <v>821000</v>
      </c>
      <c r="F717" s="45" t="s">
        <v>85</v>
      </c>
      <c r="G717" s="94">
        <f>SUM(G718:G719)</f>
        <v>30000</v>
      </c>
      <c r="H717" s="95">
        <f t="shared" ref="H717" si="2384">SUM(H718:H719)</f>
        <v>0</v>
      </c>
      <c r="I717" s="96">
        <f t="shared" ref="I717" si="2385">SUM(I718:I719)</f>
        <v>30000</v>
      </c>
      <c r="J717" s="94">
        <f t="shared" ref="J717" si="2386">SUM(J718:J719)</f>
        <v>0</v>
      </c>
      <c r="K717" s="95">
        <f t="shared" ref="K717" si="2387">SUM(K718:K719)</f>
        <v>0</v>
      </c>
      <c r="L717" s="96">
        <f t="shared" ref="L717" si="2388">SUM(L718:L719)</f>
        <v>0</v>
      </c>
      <c r="M717" s="94">
        <f t="shared" ref="M717" si="2389">SUM(M718:M719)</f>
        <v>0</v>
      </c>
      <c r="N717" s="95">
        <f t="shared" ref="N717" si="2390">SUM(N718:N719)</f>
        <v>0</v>
      </c>
      <c r="O717" s="96">
        <f t="shared" ref="O717" si="2391">SUM(O718:O719)</f>
        <v>0</v>
      </c>
      <c r="P717" s="94">
        <f t="shared" ref="P717" si="2392">SUM(P718:P719)</f>
        <v>0</v>
      </c>
      <c r="Q717" s="95">
        <f t="shared" ref="Q717" si="2393">SUM(Q718:Q719)</f>
        <v>0</v>
      </c>
      <c r="R717" s="96">
        <f t="shared" ref="R717" si="2394">SUM(R718:R719)</f>
        <v>0</v>
      </c>
      <c r="S717" s="94">
        <f t="shared" ref="S717" si="2395">SUM(S718:S719)</f>
        <v>0</v>
      </c>
      <c r="T717" s="95">
        <f t="shared" ref="T717" si="2396">SUM(T718:T719)</f>
        <v>0</v>
      </c>
      <c r="U717" s="96">
        <f t="shared" ref="U717" si="2397">SUM(U718:U719)</f>
        <v>0</v>
      </c>
      <c r="V717" s="94">
        <f t="shared" ref="V717" si="2398">SUM(V718:V719)</f>
        <v>0</v>
      </c>
      <c r="W717" s="95">
        <f t="shared" ref="W717" si="2399">SUM(W718:W719)</f>
        <v>0</v>
      </c>
      <c r="X717" s="97">
        <f t="shared" ref="X717" si="2400">SUM(X718:X719)</f>
        <v>0</v>
      </c>
      <c r="Y717" s="116" t="str">
        <f t="shared" si="2383"/>
        <v/>
      </c>
    </row>
    <row r="718" spans="1:25" hidden="1">
      <c r="A718" s="48"/>
      <c r="B718" s="43"/>
      <c r="C718" s="49"/>
      <c r="D718" s="76"/>
      <c r="E718" s="50">
        <v>821200</v>
      </c>
      <c r="F718" s="51" t="s">
        <v>86</v>
      </c>
      <c r="G718" s="99">
        <v>25000</v>
      </c>
      <c r="H718" s="100">
        <v>0</v>
      </c>
      <c r="I718" s="98">
        <f>SUM(G718:H718)</f>
        <v>25000</v>
      </c>
      <c r="J718" s="99"/>
      <c r="K718" s="100"/>
      <c r="L718" s="98">
        <f>SUM(J718:K718)</f>
        <v>0</v>
      </c>
      <c r="M718" s="52"/>
      <c r="N718" s="53"/>
      <c r="O718" s="98">
        <f>SUM(M718:N718)</f>
        <v>0</v>
      </c>
      <c r="P718" s="52"/>
      <c r="Q718" s="53"/>
      <c r="R718" s="98">
        <f>SUM(P718:Q718)</f>
        <v>0</v>
      </c>
      <c r="S718" s="52"/>
      <c r="T718" s="53"/>
      <c r="U718" s="98">
        <f>SUM(S718:T718)</f>
        <v>0</v>
      </c>
      <c r="V718" s="99">
        <f t="shared" ref="V718:V719" si="2401">S718+P718+M718+J718</f>
        <v>0</v>
      </c>
      <c r="W718" s="100">
        <f t="shared" ref="W718:W719" si="2402">T718+Q718+N718+K718</f>
        <v>0</v>
      </c>
      <c r="X718" s="101">
        <f>SUM(V718:W718)</f>
        <v>0</v>
      </c>
      <c r="Y718" s="116" t="str">
        <f t="shared" si="2383"/>
        <v/>
      </c>
    </row>
    <row r="719" spans="1:25" ht="12.75" hidden="1" thickBot="1">
      <c r="A719" s="55"/>
      <c r="B719" s="56"/>
      <c r="C719" s="57"/>
      <c r="D719" s="81"/>
      <c r="E719" s="58">
        <v>821300</v>
      </c>
      <c r="F719" s="59" t="s">
        <v>87</v>
      </c>
      <c r="G719" s="103">
        <v>5000</v>
      </c>
      <c r="H719" s="104">
        <v>0</v>
      </c>
      <c r="I719" s="102">
        <f>SUM(G719:H719)</f>
        <v>5000</v>
      </c>
      <c r="J719" s="103"/>
      <c r="K719" s="104"/>
      <c r="L719" s="102">
        <f>SUM(J719:K719)</f>
        <v>0</v>
      </c>
      <c r="M719" s="60"/>
      <c r="N719" s="61"/>
      <c r="O719" s="102">
        <f>SUM(M719:N719)</f>
        <v>0</v>
      </c>
      <c r="P719" s="60"/>
      <c r="Q719" s="61"/>
      <c r="R719" s="102">
        <f>SUM(P719:Q719)</f>
        <v>0</v>
      </c>
      <c r="S719" s="60"/>
      <c r="T719" s="61"/>
      <c r="U719" s="102">
        <f>SUM(S719:T719)</f>
        <v>0</v>
      </c>
      <c r="V719" s="103">
        <f t="shared" si="2401"/>
        <v>0</v>
      </c>
      <c r="W719" s="104">
        <f t="shared" si="2402"/>
        <v>0</v>
      </c>
      <c r="X719" s="105">
        <f>SUM(V719:W719)</f>
        <v>0</v>
      </c>
      <c r="Y719" s="116" t="str">
        <f t="shared" si="2383"/>
        <v/>
      </c>
    </row>
    <row r="720" spans="1:25" ht="12.75" hidden="1" thickBot="1">
      <c r="A720" s="62"/>
      <c r="B720" s="63"/>
      <c r="C720" s="64"/>
      <c r="D720" s="87"/>
      <c r="E720" s="63"/>
      <c r="F720" s="66" t="s">
        <v>183</v>
      </c>
      <c r="G720" s="106">
        <f>G700+G704+G706+G717</f>
        <v>1070780</v>
      </c>
      <c r="H720" s="107">
        <f t="shared" ref="H720:X720" si="2403">H700+H704+H706+H717</f>
        <v>0</v>
      </c>
      <c r="I720" s="108">
        <f t="shared" si="2403"/>
        <v>1070780</v>
      </c>
      <c r="J720" s="106">
        <f t="shared" si="2403"/>
        <v>0</v>
      </c>
      <c r="K720" s="107">
        <f t="shared" si="2403"/>
        <v>0</v>
      </c>
      <c r="L720" s="108">
        <f t="shared" si="2403"/>
        <v>0</v>
      </c>
      <c r="M720" s="106">
        <f t="shared" si="2403"/>
        <v>0</v>
      </c>
      <c r="N720" s="107">
        <f t="shared" si="2403"/>
        <v>0</v>
      </c>
      <c r="O720" s="108">
        <f t="shared" si="2403"/>
        <v>0</v>
      </c>
      <c r="P720" s="106">
        <f t="shared" si="2403"/>
        <v>0</v>
      </c>
      <c r="Q720" s="107">
        <f t="shared" si="2403"/>
        <v>0</v>
      </c>
      <c r="R720" s="108">
        <f t="shared" si="2403"/>
        <v>0</v>
      </c>
      <c r="S720" s="106">
        <f t="shared" si="2403"/>
        <v>0</v>
      </c>
      <c r="T720" s="107">
        <f t="shared" si="2403"/>
        <v>0</v>
      </c>
      <c r="U720" s="108">
        <f t="shared" si="2403"/>
        <v>0</v>
      </c>
      <c r="V720" s="106">
        <f t="shared" si="2403"/>
        <v>0</v>
      </c>
      <c r="W720" s="107">
        <f t="shared" si="2403"/>
        <v>0</v>
      </c>
      <c r="X720" s="109">
        <f t="shared" si="2403"/>
        <v>0</v>
      </c>
      <c r="Y720" s="116" t="str">
        <f t="shared" si="2383"/>
        <v/>
      </c>
    </row>
    <row r="721" spans="1:25" hidden="1">
      <c r="D721" s="67"/>
      <c r="G721" s="179"/>
      <c r="H721" s="179"/>
      <c r="I721" s="179"/>
      <c r="J721" s="179"/>
      <c r="K721" s="179"/>
      <c r="L721" s="179"/>
      <c r="Y721" s="116" t="str">
        <f t="shared" si="2383"/>
        <v/>
      </c>
    </row>
    <row r="722" spans="1:25" hidden="1">
      <c r="A722" s="68" t="s">
        <v>160</v>
      </c>
      <c r="B722" s="69" t="s">
        <v>176</v>
      </c>
      <c r="C722" s="70" t="s">
        <v>184</v>
      </c>
      <c r="D722" s="76"/>
      <c r="E722" s="43"/>
      <c r="F722" s="45" t="s">
        <v>43</v>
      </c>
      <c r="G722" s="180"/>
      <c r="H722" s="181"/>
      <c r="I722" s="182"/>
      <c r="J722" s="180"/>
      <c r="K722" s="181"/>
      <c r="L722" s="182"/>
      <c r="M722" s="48"/>
      <c r="N722" s="43"/>
      <c r="O722" s="49"/>
      <c r="P722" s="48"/>
      <c r="Q722" s="43"/>
      <c r="R722" s="49"/>
      <c r="S722" s="48"/>
      <c r="T722" s="43"/>
      <c r="U722" s="49"/>
      <c r="V722" s="48"/>
      <c r="W722" s="43"/>
      <c r="X722" s="74"/>
      <c r="Y722" s="116" t="str">
        <f t="shared" si="2383"/>
        <v/>
      </c>
    </row>
    <row r="723" spans="1:25" hidden="1">
      <c r="A723" s="40"/>
      <c r="B723" s="41"/>
      <c r="C723" s="42"/>
      <c r="D723" s="76"/>
      <c r="E723" s="44">
        <v>611000</v>
      </c>
      <c r="F723" s="45" t="s">
        <v>69</v>
      </c>
      <c r="G723" s="94">
        <f>SUM(G724:G726)</f>
        <v>447110</v>
      </c>
      <c r="H723" s="95">
        <f t="shared" ref="H723" si="2404">SUM(H724:H726)</f>
        <v>0</v>
      </c>
      <c r="I723" s="96">
        <f t="shared" ref="I723" si="2405">SUM(I724:I726)</f>
        <v>447110</v>
      </c>
      <c r="J723" s="94">
        <f t="shared" ref="J723" si="2406">SUM(J724:J726)</f>
        <v>0</v>
      </c>
      <c r="K723" s="95">
        <f t="shared" ref="K723" si="2407">SUM(K724:K726)</f>
        <v>0</v>
      </c>
      <c r="L723" s="96">
        <f t="shared" ref="L723" si="2408">SUM(L724:L726)</f>
        <v>0</v>
      </c>
      <c r="M723" s="94">
        <f t="shared" ref="M723" si="2409">SUM(M724:M726)</f>
        <v>0</v>
      </c>
      <c r="N723" s="95">
        <f t="shared" ref="N723" si="2410">SUM(N724:N726)</f>
        <v>0</v>
      </c>
      <c r="O723" s="96">
        <f t="shared" ref="O723" si="2411">SUM(O724:O726)</f>
        <v>0</v>
      </c>
      <c r="P723" s="94">
        <f t="shared" ref="P723" si="2412">SUM(P724:P726)</f>
        <v>0</v>
      </c>
      <c r="Q723" s="95">
        <f t="shared" ref="Q723" si="2413">SUM(Q724:Q726)</f>
        <v>0</v>
      </c>
      <c r="R723" s="96">
        <f t="shared" ref="R723" si="2414">SUM(R724:R726)</f>
        <v>0</v>
      </c>
      <c r="S723" s="94">
        <f t="shared" ref="S723" si="2415">SUM(S724:S726)</f>
        <v>0</v>
      </c>
      <c r="T723" s="95">
        <f t="shared" ref="T723" si="2416">SUM(T724:T726)</f>
        <v>0</v>
      </c>
      <c r="U723" s="96">
        <f t="shared" ref="U723" si="2417">SUM(U724:U726)</f>
        <v>0</v>
      </c>
      <c r="V723" s="94">
        <f t="shared" ref="V723" si="2418">SUM(V724:V726)</f>
        <v>0</v>
      </c>
      <c r="W723" s="95">
        <f t="shared" ref="W723" si="2419">SUM(W724:W726)</f>
        <v>0</v>
      </c>
      <c r="X723" s="97">
        <f t="shared" ref="X723" si="2420">SUM(X724:X726)</f>
        <v>0</v>
      </c>
      <c r="Y723" s="116" t="str">
        <f t="shared" si="2383"/>
        <v/>
      </c>
    </row>
    <row r="724" spans="1:25" hidden="1">
      <c r="A724" s="48"/>
      <c r="B724" s="43"/>
      <c r="C724" s="49"/>
      <c r="D724" s="76"/>
      <c r="E724" s="50">
        <v>611100</v>
      </c>
      <c r="F724" s="51" t="s">
        <v>70</v>
      </c>
      <c r="G724" s="99">
        <v>358050</v>
      </c>
      <c r="H724" s="100">
        <v>0</v>
      </c>
      <c r="I724" s="98">
        <f>SUM(G724:H724)</f>
        <v>358050</v>
      </c>
      <c r="J724" s="99"/>
      <c r="K724" s="100"/>
      <c r="L724" s="98">
        <f>SUM(J724:K724)</f>
        <v>0</v>
      </c>
      <c r="M724" s="52"/>
      <c r="N724" s="53"/>
      <c r="O724" s="98">
        <f>SUM(M724:N724)</f>
        <v>0</v>
      </c>
      <c r="P724" s="52"/>
      <c r="Q724" s="53"/>
      <c r="R724" s="98">
        <f>SUM(P724:Q724)</f>
        <v>0</v>
      </c>
      <c r="S724" s="52"/>
      <c r="T724" s="53"/>
      <c r="U724" s="98">
        <f>SUM(S724:T724)</f>
        <v>0</v>
      </c>
      <c r="V724" s="99">
        <f t="shared" ref="V724:V726" si="2421">S724+P724+M724+J724</f>
        <v>0</v>
      </c>
      <c r="W724" s="100">
        <f t="shared" ref="W724:W726" si="2422">T724+Q724+N724+K724</f>
        <v>0</v>
      </c>
      <c r="X724" s="101">
        <f>SUM(V724:W724)</f>
        <v>0</v>
      </c>
      <c r="Y724" s="116" t="str">
        <f t="shared" si="2383"/>
        <v/>
      </c>
    </row>
    <row r="725" spans="1:25" hidden="1">
      <c r="A725" s="48"/>
      <c r="B725" s="43"/>
      <c r="C725" s="49"/>
      <c r="D725" s="76"/>
      <c r="E725" s="50">
        <v>611200</v>
      </c>
      <c r="F725" s="51" t="s">
        <v>71</v>
      </c>
      <c r="G725" s="99">
        <v>89060</v>
      </c>
      <c r="H725" s="100">
        <v>0</v>
      </c>
      <c r="I725" s="98">
        <f t="shared" ref="I725:I726" si="2423">SUM(G725:H725)</f>
        <v>89060</v>
      </c>
      <c r="J725" s="99"/>
      <c r="K725" s="100"/>
      <c r="L725" s="98">
        <f t="shared" ref="L725:L726" si="2424">SUM(J725:K725)</f>
        <v>0</v>
      </c>
      <c r="M725" s="52"/>
      <c r="N725" s="53"/>
      <c r="O725" s="98">
        <f t="shared" ref="O725:O726" si="2425">SUM(M725:N725)</f>
        <v>0</v>
      </c>
      <c r="P725" s="52"/>
      <c r="Q725" s="53"/>
      <c r="R725" s="98">
        <f t="shared" ref="R725:R726" si="2426">SUM(P725:Q725)</f>
        <v>0</v>
      </c>
      <c r="S725" s="52"/>
      <c r="T725" s="53"/>
      <c r="U725" s="98">
        <f t="shared" ref="U725:U726" si="2427">SUM(S725:T725)</f>
        <v>0</v>
      </c>
      <c r="V725" s="99">
        <f t="shared" si="2421"/>
        <v>0</v>
      </c>
      <c r="W725" s="100">
        <f t="shared" si="2422"/>
        <v>0</v>
      </c>
      <c r="X725" s="101">
        <f t="shared" ref="X725:X726" si="2428">SUM(V725:W725)</f>
        <v>0</v>
      </c>
      <c r="Y725" s="116" t="str">
        <f t="shared" si="2383"/>
        <v/>
      </c>
    </row>
    <row r="726" spans="1:25" hidden="1">
      <c r="A726" s="48"/>
      <c r="B726" s="43"/>
      <c r="C726" s="49"/>
      <c r="D726" s="76"/>
      <c r="E726" s="50">
        <v>611200</v>
      </c>
      <c r="F726" s="51" t="s">
        <v>72</v>
      </c>
      <c r="G726" s="99">
        <v>0</v>
      </c>
      <c r="H726" s="100">
        <v>0</v>
      </c>
      <c r="I726" s="98">
        <f t="shared" si="2423"/>
        <v>0</v>
      </c>
      <c r="J726" s="99"/>
      <c r="K726" s="100"/>
      <c r="L726" s="98">
        <f t="shared" si="2424"/>
        <v>0</v>
      </c>
      <c r="M726" s="52"/>
      <c r="N726" s="53"/>
      <c r="O726" s="98">
        <f t="shared" si="2425"/>
        <v>0</v>
      </c>
      <c r="P726" s="52"/>
      <c r="Q726" s="53"/>
      <c r="R726" s="98">
        <f t="shared" si="2426"/>
        <v>0</v>
      </c>
      <c r="S726" s="52"/>
      <c r="T726" s="53"/>
      <c r="U726" s="98">
        <f t="shared" si="2427"/>
        <v>0</v>
      </c>
      <c r="V726" s="99">
        <f t="shared" si="2421"/>
        <v>0</v>
      </c>
      <c r="W726" s="100">
        <f t="shared" si="2422"/>
        <v>0</v>
      </c>
      <c r="X726" s="101">
        <f t="shared" si="2428"/>
        <v>0</v>
      </c>
      <c r="Y726" s="116" t="str">
        <f t="shared" si="2383"/>
        <v/>
      </c>
    </row>
    <row r="727" spans="1:25" hidden="1">
      <c r="A727" s="40"/>
      <c r="B727" s="41"/>
      <c r="C727" s="42"/>
      <c r="D727" s="76"/>
      <c r="E727" s="44">
        <v>612000</v>
      </c>
      <c r="F727" s="45" t="s">
        <v>73</v>
      </c>
      <c r="G727" s="94">
        <f>G728</f>
        <v>38370</v>
      </c>
      <c r="H727" s="95">
        <f t="shared" ref="H727" si="2429">H728</f>
        <v>0</v>
      </c>
      <c r="I727" s="96">
        <f t="shared" ref="I727" si="2430">I728</f>
        <v>38370</v>
      </c>
      <c r="J727" s="94">
        <f t="shared" ref="J727" si="2431">J728</f>
        <v>0</v>
      </c>
      <c r="K727" s="95">
        <f t="shared" ref="K727" si="2432">K728</f>
        <v>0</v>
      </c>
      <c r="L727" s="96">
        <f t="shared" ref="L727" si="2433">L728</f>
        <v>0</v>
      </c>
      <c r="M727" s="94">
        <f t="shared" ref="M727" si="2434">M728</f>
        <v>0</v>
      </c>
      <c r="N727" s="95">
        <f t="shared" ref="N727" si="2435">N728</f>
        <v>0</v>
      </c>
      <c r="O727" s="96">
        <f t="shared" ref="O727" si="2436">O728</f>
        <v>0</v>
      </c>
      <c r="P727" s="94">
        <f t="shared" ref="P727" si="2437">P728</f>
        <v>0</v>
      </c>
      <c r="Q727" s="95">
        <f t="shared" ref="Q727" si="2438">Q728</f>
        <v>0</v>
      </c>
      <c r="R727" s="96">
        <f t="shared" ref="R727" si="2439">R728</f>
        <v>0</v>
      </c>
      <c r="S727" s="94">
        <f t="shared" ref="S727" si="2440">S728</f>
        <v>0</v>
      </c>
      <c r="T727" s="95">
        <f t="shared" ref="T727" si="2441">T728</f>
        <v>0</v>
      </c>
      <c r="U727" s="96">
        <f t="shared" ref="U727" si="2442">U728</f>
        <v>0</v>
      </c>
      <c r="V727" s="94">
        <f t="shared" ref="V727" si="2443">V728</f>
        <v>0</v>
      </c>
      <c r="W727" s="95">
        <f t="shared" ref="W727" si="2444">W728</f>
        <v>0</v>
      </c>
      <c r="X727" s="97">
        <f t="shared" ref="X727" si="2445">X728</f>
        <v>0</v>
      </c>
      <c r="Y727" s="116" t="str">
        <f t="shared" si="2383"/>
        <v/>
      </c>
    </row>
    <row r="728" spans="1:25" hidden="1">
      <c r="A728" s="48"/>
      <c r="B728" s="43"/>
      <c r="C728" s="49"/>
      <c r="D728" s="76"/>
      <c r="E728" s="50">
        <v>612100</v>
      </c>
      <c r="F728" s="51" t="s">
        <v>73</v>
      </c>
      <c r="G728" s="99">
        <v>38370</v>
      </c>
      <c r="H728" s="100">
        <v>0</v>
      </c>
      <c r="I728" s="98">
        <f>SUM(G728:H728)</f>
        <v>38370</v>
      </c>
      <c r="J728" s="99"/>
      <c r="K728" s="100"/>
      <c r="L728" s="98">
        <f>SUM(J728:K728)</f>
        <v>0</v>
      </c>
      <c r="M728" s="52"/>
      <c r="N728" s="53"/>
      <c r="O728" s="98">
        <f>SUM(M728:N728)</f>
        <v>0</v>
      </c>
      <c r="P728" s="52"/>
      <c r="Q728" s="53"/>
      <c r="R728" s="98">
        <f>SUM(P728:Q728)</f>
        <v>0</v>
      </c>
      <c r="S728" s="52"/>
      <c r="T728" s="53"/>
      <c r="U728" s="98">
        <f>SUM(S728:T728)</f>
        <v>0</v>
      </c>
      <c r="V728" s="99">
        <f>S728+P728+M728+J728</f>
        <v>0</v>
      </c>
      <c r="W728" s="100">
        <f>T728+Q728+N728+K728</f>
        <v>0</v>
      </c>
      <c r="X728" s="101">
        <f>SUM(V728:W728)</f>
        <v>0</v>
      </c>
      <c r="Y728" s="116" t="str">
        <f t="shared" si="2383"/>
        <v/>
      </c>
    </row>
    <row r="729" spans="1:25" hidden="1">
      <c r="A729" s="40"/>
      <c r="B729" s="41"/>
      <c r="C729" s="42"/>
      <c r="D729" s="76"/>
      <c r="E729" s="44">
        <v>613000</v>
      </c>
      <c r="F729" s="45" t="s">
        <v>74</v>
      </c>
      <c r="G729" s="94">
        <f>SUM(G730:G739)</f>
        <v>49400</v>
      </c>
      <c r="H729" s="95">
        <f t="shared" ref="H729" si="2446">SUM(H730:H739)</f>
        <v>0</v>
      </c>
      <c r="I729" s="96">
        <f t="shared" ref="I729" si="2447">SUM(I730:I739)</f>
        <v>49400</v>
      </c>
      <c r="J729" s="94">
        <f t="shared" ref="J729" si="2448">SUM(J730:J739)</f>
        <v>0</v>
      </c>
      <c r="K729" s="95">
        <f t="shared" ref="K729" si="2449">SUM(K730:K739)</f>
        <v>0</v>
      </c>
      <c r="L729" s="96">
        <f t="shared" ref="L729" si="2450">SUM(L730:L739)</f>
        <v>0</v>
      </c>
      <c r="M729" s="94">
        <f t="shared" ref="M729" si="2451">SUM(M730:M739)</f>
        <v>0</v>
      </c>
      <c r="N729" s="95">
        <f t="shared" ref="N729" si="2452">SUM(N730:N739)</f>
        <v>0</v>
      </c>
      <c r="O729" s="96">
        <f t="shared" ref="O729" si="2453">SUM(O730:O739)</f>
        <v>0</v>
      </c>
      <c r="P729" s="94">
        <f t="shared" ref="P729" si="2454">SUM(P730:P739)</f>
        <v>0</v>
      </c>
      <c r="Q729" s="95">
        <f t="shared" ref="Q729" si="2455">SUM(Q730:Q739)</f>
        <v>0</v>
      </c>
      <c r="R729" s="96">
        <f t="shared" ref="R729" si="2456">SUM(R730:R739)</f>
        <v>0</v>
      </c>
      <c r="S729" s="94">
        <f t="shared" ref="S729" si="2457">SUM(S730:S739)</f>
        <v>0</v>
      </c>
      <c r="T729" s="95">
        <f t="shared" ref="T729" si="2458">SUM(T730:T739)</f>
        <v>0</v>
      </c>
      <c r="U729" s="96">
        <f t="shared" ref="U729" si="2459">SUM(U730:U739)</f>
        <v>0</v>
      </c>
      <c r="V729" s="94">
        <f t="shared" ref="V729" si="2460">SUM(V730:V739)</f>
        <v>0</v>
      </c>
      <c r="W729" s="95">
        <f t="shared" ref="W729" si="2461">SUM(W730:W739)</f>
        <v>0</v>
      </c>
      <c r="X729" s="97">
        <f t="shared" ref="X729" si="2462">SUM(X730:X739)</f>
        <v>0</v>
      </c>
      <c r="Y729" s="116" t="str">
        <f t="shared" si="2383"/>
        <v/>
      </c>
    </row>
    <row r="730" spans="1:25" hidden="1">
      <c r="A730" s="48"/>
      <c r="B730" s="43"/>
      <c r="C730" s="49"/>
      <c r="D730" s="76"/>
      <c r="E730" s="50">
        <v>613100</v>
      </c>
      <c r="F730" s="54" t="s">
        <v>75</v>
      </c>
      <c r="G730" s="99">
        <v>4000</v>
      </c>
      <c r="H730" s="100">
        <v>0</v>
      </c>
      <c r="I730" s="98">
        <f t="shared" ref="I730:I739" si="2463">SUM(G730:H730)</f>
        <v>4000</v>
      </c>
      <c r="J730" s="99"/>
      <c r="K730" s="100"/>
      <c r="L730" s="98">
        <f t="shared" ref="L730:L739" si="2464">SUM(J730:K730)</f>
        <v>0</v>
      </c>
      <c r="M730" s="52"/>
      <c r="N730" s="53"/>
      <c r="O730" s="98">
        <f t="shared" ref="O730:O739" si="2465">SUM(M730:N730)</f>
        <v>0</v>
      </c>
      <c r="P730" s="52"/>
      <c r="Q730" s="53"/>
      <c r="R730" s="98">
        <f t="shared" ref="R730:R739" si="2466">SUM(P730:Q730)</f>
        <v>0</v>
      </c>
      <c r="S730" s="52"/>
      <c r="T730" s="53"/>
      <c r="U730" s="98">
        <f t="shared" ref="U730:U739" si="2467">SUM(S730:T730)</f>
        <v>0</v>
      </c>
      <c r="V730" s="99">
        <f t="shared" ref="V730:V739" si="2468">S730+P730+M730+J730</f>
        <v>0</v>
      </c>
      <c r="W730" s="100">
        <f t="shared" ref="W730:W739" si="2469">T730+Q730+N730+K730</f>
        <v>0</v>
      </c>
      <c r="X730" s="101">
        <f t="shared" ref="X730:X739" si="2470">SUM(V730:W730)</f>
        <v>0</v>
      </c>
      <c r="Y730" s="116" t="str">
        <f t="shared" si="2383"/>
        <v/>
      </c>
    </row>
    <row r="731" spans="1:25" hidden="1">
      <c r="A731" s="48"/>
      <c r="B731" s="43"/>
      <c r="C731" s="49"/>
      <c r="D731" s="76"/>
      <c r="E731" s="50">
        <v>613200</v>
      </c>
      <c r="F731" s="54" t="s">
        <v>76</v>
      </c>
      <c r="G731" s="99">
        <v>18000</v>
      </c>
      <c r="H731" s="100">
        <v>0</v>
      </c>
      <c r="I731" s="98">
        <f t="shared" si="2463"/>
        <v>18000</v>
      </c>
      <c r="J731" s="99"/>
      <c r="K731" s="100"/>
      <c r="L731" s="98">
        <f t="shared" si="2464"/>
        <v>0</v>
      </c>
      <c r="M731" s="52"/>
      <c r="N731" s="53"/>
      <c r="O731" s="98">
        <f t="shared" si="2465"/>
        <v>0</v>
      </c>
      <c r="P731" s="52"/>
      <c r="Q731" s="53"/>
      <c r="R731" s="98">
        <f t="shared" si="2466"/>
        <v>0</v>
      </c>
      <c r="S731" s="52"/>
      <c r="T731" s="53"/>
      <c r="U731" s="98">
        <f t="shared" si="2467"/>
        <v>0</v>
      </c>
      <c r="V731" s="99">
        <f t="shared" si="2468"/>
        <v>0</v>
      </c>
      <c r="W731" s="100">
        <f t="shared" si="2469"/>
        <v>0</v>
      </c>
      <c r="X731" s="101">
        <f t="shared" si="2470"/>
        <v>0</v>
      </c>
      <c r="Y731" s="116" t="str">
        <f t="shared" si="2383"/>
        <v/>
      </c>
    </row>
    <row r="732" spans="1:25" hidden="1">
      <c r="A732" s="48"/>
      <c r="B732" s="43"/>
      <c r="C732" s="49"/>
      <c r="D732" s="76"/>
      <c r="E732" s="50">
        <v>613300</v>
      </c>
      <c r="F732" s="54" t="s">
        <v>77</v>
      </c>
      <c r="G732" s="99">
        <v>2800</v>
      </c>
      <c r="H732" s="100">
        <v>0</v>
      </c>
      <c r="I732" s="98">
        <f t="shared" si="2463"/>
        <v>2800</v>
      </c>
      <c r="J732" s="99"/>
      <c r="K732" s="100"/>
      <c r="L732" s="98">
        <f t="shared" si="2464"/>
        <v>0</v>
      </c>
      <c r="M732" s="52"/>
      <c r="N732" s="53"/>
      <c r="O732" s="98">
        <f t="shared" si="2465"/>
        <v>0</v>
      </c>
      <c r="P732" s="52"/>
      <c r="Q732" s="53"/>
      <c r="R732" s="98">
        <f t="shared" si="2466"/>
        <v>0</v>
      </c>
      <c r="S732" s="52"/>
      <c r="T732" s="53"/>
      <c r="U732" s="98">
        <f t="shared" si="2467"/>
        <v>0</v>
      </c>
      <c r="V732" s="99">
        <f t="shared" si="2468"/>
        <v>0</v>
      </c>
      <c r="W732" s="100">
        <f t="shared" si="2469"/>
        <v>0</v>
      </c>
      <c r="X732" s="101">
        <f t="shared" si="2470"/>
        <v>0</v>
      </c>
      <c r="Y732" s="116" t="str">
        <f t="shared" si="2383"/>
        <v/>
      </c>
    </row>
    <row r="733" spans="1:25" hidden="1">
      <c r="A733" s="48"/>
      <c r="B733" s="43"/>
      <c r="C733" s="49"/>
      <c r="D733" s="76"/>
      <c r="E733" s="50">
        <v>613400</v>
      </c>
      <c r="F733" s="54" t="s">
        <v>78</v>
      </c>
      <c r="G733" s="99">
        <v>9000</v>
      </c>
      <c r="H733" s="100">
        <v>0</v>
      </c>
      <c r="I733" s="98">
        <f t="shared" si="2463"/>
        <v>9000</v>
      </c>
      <c r="J733" s="99"/>
      <c r="K733" s="100"/>
      <c r="L733" s="98">
        <f t="shared" si="2464"/>
        <v>0</v>
      </c>
      <c r="M733" s="52"/>
      <c r="N733" s="53"/>
      <c r="O733" s="98">
        <f t="shared" si="2465"/>
        <v>0</v>
      </c>
      <c r="P733" s="52"/>
      <c r="Q733" s="53"/>
      <c r="R733" s="98">
        <f t="shared" si="2466"/>
        <v>0</v>
      </c>
      <c r="S733" s="52"/>
      <c r="T733" s="53"/>
      <c r="U733" s="98">
        <f t="shared" si="2467"/>
        <v>0</v>
      </c>
      <c r="V733" s="99">
        <f t="shared" si="2468"/>
        <v>0</v>
      </c>
      <c r="W733" s="100">
        <f t="shared" si="2469"/>
        <v>0</v>
      </c>
      <c r="X733" s="101">
        <f t="shared" si="2470"/>
        <v>0</v>
      </c>
      <c r="Y733" s="116" t="str">
        <f t="shared" si="2383"/>
        <v/>
      </c>
    </row>
    <row r="734" spans="1:25" hidden="1">
      <c r="A734" s="48"/>
      <c r="B734" s="43"/>
      <c r="C734" s="49"/>
      <c r="D734" s="76"/>
      <c r="E734" s="50">
        <v>613500</v>
      </c>
      <c r="F734" s="54" t="s">
        <v>79</v>
      </c>
      <c r="G734" s="99">
        <v>600</v>
      </c>
      <c r="H734" s="100">
        <v>0</v>
      </c>
      <c r="I734" s="98">
        <f t="shared" si="2463"/>
        <v>600</v>
      </c>
      <c r="J734" s="99"/>
      <c r="K734" s="100"/>
      <c r="L734" s="98">
        <f t="shared" si="2464"/>
        <v>0</v>
      </c>
      <c r="M734" s="52"/>
      <c r="N734" s="53"/>
      <c r="O734" s="98">
        <f t="shared" si="2465"/>
        <v>0</v>
      </c>
      <c r="P734" s="52"/>
      <c r="Q734" s="53"/>
      <c r="R734" s="98">
        <f t="shared" si="2466"/>
        <v>0</v>
      </c>
      <c r="S734" s="52"/>
      <c r="T734" s="53"/>
      <c r="U734" s="98">
        <f t="shared" si="2467"/>
        <v>0</v>
      </c>
      <c r="V734" s="99">
        <f t="shared" si="2468"/>
        <v>0</v>
      </c>
      <c r="W734" s="100">
        <f t="shared" si="2469"/>
        <v>0</v>
      </c>
      <c r="X734" s="101">
        <f t="shared" si="2470"/>
        <v>0</v>
      </c>
      <c r="Y734" s="116" t="str">
        <f t="shared" si="2383"/>
        <v/>
      </c>
    </row>
    <row r="735" spans="1:25" hidden="1">
      <c r="A735" s="48"/>
      <c r="B735" s="43"/>
      <c r="C735" s="49"/>
      <c r="D735" s="76"/>
      <c r="E735" s="50">
        <v>613600</v>
      </c>
      <c r="F735" s="54" t="s">
        <v>82</v>
      </c>
      <c r="G735" s="99">
        <v>0</v>
      </c>
      <c r="H735" s="100">
        <v>0</v>
      </c>
      <c r="I735" s="98">
        <f t="shared" si="2463"/>
        <v>0</v>
      </c>
      <c r="J735" s="99"/>
      <c r="K735" s="100"/>
      <c r="L735" s="98">
        <f t="shared" si="2464"/>
        <v>0</v>
      </c>
      <c r="M735" s="52"/>
      <c r="N735" s="53"/>
      <c r="O735" s="98">
        <f t="shared" si="2465"/>
        <v>0</v>
      </c>
      <c r="P735" s="52"/>
      <c r="Q735" s="53"/>
      <c r="R735" s="98">
        <f t="shared" si="2466"/>
        <v>0</v>
      </c>
      <c r="S735" s="52"/>
      <c r="T735" s="53"/>
      <c r="U735" s="98">
        <f t="shared" si="2467"/>
        <v>0</v>
      </c>
      <c r="V735" s="99">
        <f t="shared" si="2468"/>
        <v>0</v>
      </c>
      <c r="W735" s="100">
        <f t="shared" si="2469"/>
        <v>0</v>
      </c>
      <c r="X735" s="101">
        <f t="shared" si="2470"/>
        <v>0</v>
      </c>
      <c r="Y735" s="116" t="str">
        <f t="shared" si="2383"/>
        <v/>
      </c>
    </row>
    <row r="736" spans="1:25" hidden="1">
      <c r="A736" s="48"/>
      <c r="B736" s="43"/>
      <c r="C736" s="49"/>
      <c r="D736" s="76"/>
      <c r="E736" s="50">
        <v>613700</v>
      </c>
      <c r="F736" s="54" t="s">
        <v>80</v>
      </c>
      <c r="G736" s="99">
        <v>8000</v>
      </c>
      <c r="H736" s="100">
        <v>0</v>
      </c>
      <c r="I736" s="98">
        <f t="shared" si="2463"/>
        <v>8000</v>
      </c>
      <c r="J736" s="99"/>
      <c r="K736" s="100"/>
      <c r="L736" s="98">
        <f t="shared" si="2464"/>
        <v>0</v>
      </c>
      <c r="M736" s="52"/>
      <c r="N736" s="53"/>
      <c r="O736" s="98">
        <f t="shared" si="2465"/>
        <v>0</v>
      </c>
      <c r="P736" s="52"/>
      <c r="Q736" s="53"/>
      <c r="R736" s="98">
        <f t="shared" si="2466"/>
        <v>0</v>
      </c>
      <c r="S736" s="52"/>
      <c r="T736" s="53"/>
      <c r="U736" s="98">
        <f t="shared" si="2467"/>
        <v>0</v>
      </c>
      <c r="V736" s="99">
        <f t="shared" si="2468"/>
        <v>0</v>
      </c>
      <c r="W736" s="100">
        <f t="shared" si="2469"/>
        <v>0</v>
      </c>
      <c r="X736" s="101">
        <f t="shared" si="2470"/>
        <v>0</v>
      </c>
      <c r="Y736" s="116" t="str">
        <f t="shared" si="2383"/>
        <v/>
      </c>
    </row>
    <row r="737" spans="1:25" hidden="1">
      <c r="A737" s="48"/>
      <c r="B737" s="43"/>
      <c r="C737" s="49"/>
      <c r="D737" s="76"/>
      <c r="E737" s="50">
        <v>613800</v>
      </c>
      <c r="F737" s="54" t="s">
        <v>83</v>
      </c>
      <c r="G737" s="99">
        <v>0</v>
      </c>
      <c r="H737" s="100">
        <v>0</v>
      </c>
      <c r="I737" s="98">
        <f t="shared" si="2463"/>
        <v>0</v>
      </c>
      <c r="J737" s="99"/>
      <c r="K737" s="100"/>
      <c r="L737" s="98">
        <f t="shared" si="2464"/>
        <v>0</v>
      </c>
      <c r="M737" s="52"/>
      <c r="N737" s="53"/>
      <c r="O737" s="98">
        <f t="shared" si="2465"/>
        <v>0</v>
      </c>
      <c r="P737" s="52"/>
      <c r="Q737" s="53"/>
      <c r="R737" s="98">
        <f t="shared" si="2466"/>
        <v>0</v>
      </c>
      <c r="S737" s="52"/>
      <c r="T737" s="53"/>
      <c r="U737" s="98">
        <f t="shared" si="2467"/>
        <v>0</v>
      </c>
      <c r="V737" s="99">
        <f t="shared" si="2468"/>
        <v>0</v>
      </c>
      <c r="W737" s="100">
        <f t="shared" si="2469"/>
        <v>0</v>
      </c>
      <c r="X737" s="101">
        <f t="shared" si="2470"/>
        <v>0</v>
      </c>
      <c r="Y737" s="116" t="str">
        <f t="shared" si="2383"/>
        <v/>
      </c>
    </row>
    <row r="738" spans="1:25" hidden="1">
      <c r="A738" s="48"/>
      <c r="B738" s="43"/>
      <c r="C738" s="49"/>
      <c r="D738" s="76"/>
      <c r="E738" s="50">
        <v>613900</v>
      </c>
      <c r="F738" s="54" t="s">
        <v>81</v>
      </c>
      <c r="G738" s="99">
        <v>7000</v>
      </c>
      <c r="H738" s="100">
        <v>0</v>
      </c>
      <c r="I738" s="98">
        <f t="shared" si="2463"/>
        <v>7000</v>
      </c>
      <c r="J738" s="99"/>
      <c r="K738" s="100"/>
      <c r="L738" s="98">
        <f t="shared" si="2464"/>
        <v>0</v>
      </c>
      <c r="M738" s="52"/>
      <c r="N738" s="53"/>
      <c r="O738" s="98">
        <f t="shared" si="2465"/>
        <v>0</v>
      </c>
      <c r="P738" s="52"/>
      <c r="Q738" s="53"/>
      <c r="R738" s="98">
        <f t="shared" si="2466"/>
        <v>0</v>
      </c>
      <c r="S738" s="52"/>
      <c r="T738" s="53"/>
      <c r="U738" s="98">
        <f t="shared" si="2467"/>
        <v>0</v>
      </c>
      <c r="V738" s="99">
        <f t="shared" si="2468"/>
        <v>0</v>
      </c>
      <c r="W738" s="100">
        <f t="shared" si="2469"/>
        <v>0</v>
      </c>
      <c r="X738" s="101">
        <f t="shared" si="2470"/>
        <v>0</v>
      </c>
      <c r="Y738" s="116" t="str">
        <f t="shared" si="2383"/>
        <v/>
      </c>
    </row>
    <row r="739" spans="1:25" hidden="1">
      <c r="A739" s="48"/>
      <c r="B739" s="43"/>
      <c r="C739" s="49"/>
      <c r="D739" s="76"/>
      <c r="E739" s="50">
        <v>613900</v>
      </c>
      <c r="F739" s="54" t="s">
        <v>84</v>
      </c>
      <c r="G739" s="99">
        <v>0</v>
      </c>
      <c r="H739" s="100">
        <v>0</v>
      </c>
      <c r="I739" s="98">
        <f t="shared" si="2463"/>
        <v>0</v>
      </c>
      <c r="J739" s="99"/>
      <c r="K739" s="100"/>
      <c r="L739" s="98">
        <f t="shared" si="2464"/>
        <v>0</v>
      </c>
      <c r="M739" s="52"/>
      <c r="N739" s="53"/>
      <c r="O739" s="98">
        <f t="shared" si="2465"/>
        <v>0</v>
      </c>
      <c r="P739" s="52"/>
      <c r="Q739" s="53"/>
      <c r="R739" s="98">
        <f t="shared" si="2466"/>
        <v>0</v>
      </c>
      <c r="S739" s="52"/>
      <c r="T739" s="53"/>
      <c r="U739" s="98">
        <f t="shared" si="2467"/>
        <v>0</v>
      </c>
      <c r="V739" s="99">
        <f t="shared" si="2468"/>
        <v>0</v>
      </c>
      <c r="W739" s="100">
        <f t="shared" si="2469"/>
        <v>0</v>
      </c>
      <c r="X739" s="101">
        <f t="shared" si="2470"/>
        <v>0</v>
      </c>
      <c r="Y739" s="116" t="str">
        <f t="shared" si="2383"/>
        <v/>
      </c>
    </row>
    <row r="740" spans="1:25" hidden="1">
      <c r="A740" s="40"/>
      <c r="B740" s="41"/>
      <c r="C740" s="42"/>
      <c r="D740" s="76"/>
      <c r="E740" s="44">
        <v>821000</v>
      </c>
      <c r="F740" s="45" t="s">
        <v>85</v>
      </c>
      <c r="G740" s="94">
        <f>SUM(G741:G742)</f>
        <v>2500</v>
      </c>
      <c r="H740" s="95">
        <f t="shared" ref="H740" si="2471">SUM(H741:H742)</f>
        <v>0</v>
      </c>
      <c r="I740" s="96">
        <f t="shared" ref="I740" si="2472">SUM(I741:I742)</f>
        <v>2500</v>
      </c>
      <c r="J740" s="94">
        <f t="shared" ref="J740" si="2473">SUM(J741:J742)</f>
        <v>0</v>
      </c>
      <c r="K740" s="95">
        <f t="shared" ref="K740" si="2474">SUM(K741:K742)</f>
        <v>0</v>
      </c>
      <c r="L740" s="96">
        <f t="shared" ref="L740" si="2475">SUM(L741:L742)</f>
        <v>0</v>
      </c>
      <c r="M740" s="94">
        <f t="shared" ref="M740" si="2476">SUM(M741:M742)</f>
        <v>0</v>
      </c>
      <c r="N740" s="95">
        <f t="shared" ref="N740" si="2477">SUM(N741:N742)</f>
        <v>0</v>
      </c>
      <c r="O740" s="96">
        <f t="shared" ref="O740" si="2478">SUM(O741:O742)</f>
        <v>0</v>
      </c>
      <c r="P740" s="94">
        <f t="shared" ref="P740" si="2479">SUM(P741:P742)</f>
        <v>0</v>
      </c>
      <c r="Q740" s="95">
        <f t="shared" ref="Q740" si="2480">SUM(Q741:Q742)</f>
        <v>0</v>
      </c>
      <c r="R740" s="96">
        <f t="shared" ref="R740" si="2481">SUM(R741:R742)</f>
        <v>0</v>
      </c>
      <c r="S740" s="94">
        <f t="shared" ref="S740" si="2482">SUM(S741:S742)</f>
        <v>0</v>
      </c>
      <c r="T740" s="95">
        <f t="shared" ref="T740" si="2483">SUM(T741:T742)</f>
        <v>0</v>
      </c>
      <c r="U740" s="96">
        <f t="shared" ref="U740" si="2484">SUM(U741:U742)</f>
        <v>0</v>
      </c>
      <c r="V740" s="94">
        <f t="shared" ref="V740" si="2485">SUM(V741:V742)</f>
        <v>0</v>
      </c>
      <c r="W740" s="95">
        <f t="shared" ref="W740" si="2486">SUM(W741:W742)</f>
        <v>0</v>
      </c>
      <c r="X740" s="97">
        <f t="shared" ref="X740" si="2487">SUM(X741:X742)</f>
        <v>0</v>
      </c>
      <c r="Y740" s="116" t="str">
        <f t="shared" si="2383"/>
        <v/>
      </c>
    </row>
    <row r="741" spans="1:25" hidden="1">
      <c r="A741" s="48"/>
      <c r="B741" s="43"/>
      <c r="C741" s="49"/>
      <c r="D741" s="76"/>
      <c r="E741" s="50">
        <v>821200</v>
      </c>
      <c r="F741" s="51" t="s">
        <v>86</v>
      </c>
      <c r="G741" s="99">
        <v>0</v>
      </c>
      <c r="H741" s="100">
        <v>0</v>
      </c>
      <c r="I741" s="98">
        <f>SUM(G741:H741)</f>
        <v>0</v>
      </c>
      <c r="J741" s="99"/>
      <c r="K741" s="100"/>
      <c r="L741" s="98">
        <f>SUM(J741:K741)</f>
        <v>0</v>
      </c>
      <c r="M741" s="52"/>
      <c r="N741" s="53"/>
      <c r="O741" s="98">
        <f>SUM(M741:N741)</f>
        <v>0</v>
      </c>
      <c r="P741" s="52"/>
      <c r="Q741" s="53"/>
      <c r="R741" s="98">
        <f>SUM(P741:Q741)</f>
        <v>0</v>
      </c>
      <c r="S741" s="52"/>
      <c r="T741" s="53"/>
      <c r="U741" s="98">
        <f>SUM(S741:T741)</f>
        <v>0</v>
      </c>
      <c r="V741" s="99">
        <f t="shared" ref="V741:V742" si="2488">S741+P741+M741+J741</f>
        <v>0</v>
      </c>
      <c r="W741" s="100">
        <f t="shared" ref="W741:W742" si="2489">T741+Q741+N741+K741</f>
        <v>0</v>
      </c>
      <c r="X741" s="101">
        <f>SUM(V741:W741)</f>
        <v>0</v>
      </c>
      <c r="Y741" s="116" t="str">
        <f t="shared" si="2383"/>
        <v/>
      </c>
    </row>
    <row r="742" spans="1:25" ht="12.75" hidden="1" thickBot="1">
      <c r="A742" s="55"/>
      <c r="B742" s="56"/>
      <c r="C742" s="57"/>
      <c r="D742" s="81"/>
      <c r="E742" s="58">
        <v>821300</v>
      </c>
      <c r="F742" s="59" t="s">
        <v>87</v>
      </c>
      <c r="G742" s="103">
        <v>2500</v>
      </c>
      <c r="H742" s="104">
        <v>0</v>
      </c>
      <c r="I742" s="102">
        <f>SUM(G742:H742)</f>
        <v>2500</v>
      </c>
      <c r="J742" s="103"/>
      <c r="K742" s="104"/>
      <c r="L742" s="102">
        <f>SUM(J742:K742)</f>
        <v>0</v>
      </c>
      <c r="M742" s="60"/>
      <c r="N742" s="61"/>
      <c r="O742" s="102">
        <f>SUM(M742:N742)</f>
        <v>0</v>
      </c>
      <c r="P742" s="60"/>
      <c r="Q742" s="61"/>
      <c r="R742" s="102">
        <f>SUM(P742:Q742)</f>
        <v>0</v>
      </c>
      <c r="S742" s="60"/>
      <c r="T742" s="61"/>
      <c r="U742" s="102">
        <f>SUM(S742:T742)</f>
        <v>0</v>
      </c>
      <c r="V742" s="103">
        <f t="shared" si="2488"/>
        <v>0</v>
      </c>
      <c r="W742" s="104">
        <f t="shared" si="2489"/>
        <v>0</v>
      </c>
      <c r="X742" s="105">
        <f>SUM(V742:W742)</f>
        <v>0</v>
      </c>
      <c r="Y742" s="116" t="str">
        <f t="shared" si="2383"/>
        <v/>
      </c>
    </row>
    <row r="743" spans="1:25" ht="12.75" hidden="1" thickBot="1">
      <c r="A743" s="62"/>
      <c r="B743" s="63"/>
      <c r="C743" s="64"/>
      <c r="D743" s="87"/>
      <c r="E743" s="63"/>
      <c r="F743" s="66" t="s">
        <v>185</v>
      </c>
      <c r="G743" s="106">
        <f>G723+G727+G729+G740</f>
        <v>537380</v>
      </c>
      <c r="H743" s="107">
        <f t="shared" ref="H743:X743" si="2490">H723+H727+H729+H740</f>
        <v>0</v>
      </c>
      <c r="I743" s="108">
        <f t="shared" si="2490"/>
        <v>537380</v>
      </c>
      <c r="J743" s="106">
        <f t="shared" si="2490"/>
        <v>0</v>
      </c>
      <c r="K743" s="107">
        <f t="shared" si="2490"/>
        <v>0</v>
      </c>
      <c r="L743" s="108">
        <f t="shared" si="2490"/>
        <v>0</v>
      </c>
      <c r="M743" s="106">
        <f t="shared" si="2490"/>
        <v>0</v>
      </c>
      <c r="N743" s="107">
        <f t="shared" si="2490"/>
        <v>0</v>
      </c>
      <c r="O743" s="108">
        <f t="shared" si="2490"/>
        <v>0</v>
      </c>
      <c r="P743" s="106">
        <f t="shared" si="2490"/>
        <v>0</v>
      </c>
      <c r="Q743" s="107">
        <f t="shared" si="2490"/>
        <v>0</v>
      </c>
      <c r="R743" s="108">
        <f t="shared" si="2490"/>
        <v>0</v>
      </c>
      <c r="S743" s="106">
        <f t="shared" si="2490"/>
        <v>0</v>
      </c>
      <c r="T743" s="107">
        <f t="shared" si="2490"/>
        <v>0</v>
      </c>
      <c r="U743" s="108">
        <f t="shared" si="2490"/>
        <v>0</v>
      </c>
      <c r="V743" s="106">
        <f t="shared" si="2490"/>
        <v>0</v>
      </c>
      <c r="W743" s="107">
        <f t="shared" si="2490"/>
        <v>0</v>
      </c>
      <c r="X743" s="109">
        <f t="shared" si="2490"/>
        <v>0</v>
      </c>
      <c r="Y743" s="116" t="str">
        <f t="shared" si="2383"/>
        <v/>
      </c>
    </row>
    <row r="744" spans="1:25" hidden="1">
      <c r="D744" s="67"/>
      <c r="G744" s="179"/>
      <c r="H744" s="179"/>
      <c r="I744" s="179"/>
      <c r="J744" s="179"/>
      <c r="K744" s="179"/>
      <c r="L744" s="179"/>
      <c r="Y744" s="116" t="str">
        <f t="shared" si="2383"/>
        <v/>
      </c>
    </row>
    <row r="745" spans="1:25" hidden="1">
      <c r="A745" s="68" t="s">
        <v>160</v>
      </c>
      <c r="B745" s="69" t="s">
        <v>176</v>
      </c>
      <c r="C745" s="70" t="s">
        <v>186</v>
      </c>
      <c r="D745" s="76"/>
      <c r="E745" s="43"/>
      <c r="F745" s="45" t="s">
        <v>44</v>
      </c>
      <c r="G745" s="180"/>
      <c r="H745" s="181"/>
      <c r="I745" s="182"/>
      <c r="J745" s="180"/>
      <c r="K745" s="181"/>
      <c r="L745" s="182"/>
      <c r="M745" s="48"/>
      <c r="N745" s="43"/>
      <c r="O745" s="49"/>
      <c r="P745" s="48"/>
      <c r="Q745" s="43"/>
      <c r="R745" s="49"/>
      <c r="S745" s="48"/>
      <c r="T745" s="43"/>
      <c r="U745" s="49"/>
      <c r="V745" s="48"/>
      <c r="W745" s="43"/>
      <c r="X745" s="74"/>
      <c r="Y745" s="116" t="str">
        <f t="shared" si="2383"/>
        <v/>
      </c>
    </row>
    <row r="746" spans="1:25" hidden="1">
      <c r="A746" s="40"/>
      <c r="B746" s="41"/>
      <c r="C746" s="42"/>
      <c r="D746" s="76"/>
      <c r="E746" s="44">
        <v>611000</v>
      </c>
      <c r="F746" s="45" t="s">
        <v>69</v>
      </c>
      <c r="G746" s="94">
        <f>SUM(G747:G749)</f>
        <v>559040</v>
      </c>
      <c r="H746" s="95">
        <f t="shared" ref="H746" si="2491">SUM(H747:H749)</f>
        <v>0</v>
      </c>
      <c r="I746" s="96">
        <f t="shared" ref="I746" si="2492">SUM(I747:I749)</f>
        <v>559040</v>
      </c>
      <c r="J746" s="94">
        <f t="shared" ref="J746" si="2493">SUM(J747:J749)</f>
        <v>0</v>
      </c>
      <c r="K746" s="95">
        <f t="shared" ref="K746" si="2494">SUM(K747:K749)</f>
        <v>0</v>
      </c>
      <c r="L746" s="96">
        <f t="shared" ref="L746" si="2495">SUM(L747:L749)</f>
        <v>0</v>
      </c>
      <c r="M746" s="94">
        <f t="shared" ref="M746" si="2496">SUM(M747:M749)</f>
        <v>0</v>
      </c>
      <c r="N746" s="95">
        <f t="shared" ref="N746" si="2497">SUM(N747:N749)</f>
        <v>0</v>
      </c>
      <c r="O746" s="96">
        <f t="shared" ref="O746" si="2498">SUM(O747:O749)</f>
        <v>0</v>
      </c>
      <c r="P746" s="94">
        <f t="shared" ref="P746" si="2499">SUM(P747:P749)</f>
        <v>0</v>
      </c>
      <c r="Q746" s="95">
        <f t="shared" ref="Q746" si="2500">SUM(Q747:Q749)</f>
        <v>0</v>
      </c>
      <c r="R746" s="96">
        <f t="shared" ref="R746" si="2501">SUM(R747:R749)</f>
        <v>0</v>
      </c>
      <c r="S746" s="94">
        <f t="shared" ref="S746" si="2502">SUM(S747:S749)</f>
        <v>0</v>
      </c>
      <c r="T746" s="95">
        <f t="shared" ref="T746" si="2503">SUM(T747:T749)</f>
        <v>0</v>
      </c>
      <c r="U746" s="96">
        <f t="shared" ref="U746" si="2504">SUM(U747:U749)</f>
        <v>0</v>
      </c>
      <c r="V746" s="94">
        <f t="shared" ref="V746" si="2505">SUM(V747:V749)</f>
        <v>0</v>
      </c>
      <c r="W746" s="95">
        <f t="shared" ref="W746" si="2506">SUM(W747:W749)</f>
        <v>0</v>
      </c>
      <c r="X746" s="97">
        <f t="shared" ref="X746" si="2507">SUM(X747:X749)</f>
        <v>0</v>
      </c>
      <c r="Y746" s="116" t="str">
        <f t="shared" si="2383"/>
        <v/>
      </c>
    </row>
    <row r="747" spans="1:25" hidden="1">
      <c r="A747" s="48"/>
      <c r="B747" s="43"/>
      <c r="C747" s="49"/>
      <c r="D747" s="76"/>
      <c r="E747" s="50">
        <v>611100</v>
      </c>
      <c r="F747" s="51" t="s">
        <v>70</v>
      </c>
      <c r="G747" s="99">
        <v>458170</v>
      </c>
      <c r="H747" s="100">
        <v>0</v>
      </c>
      <c r="I747" s="98">
        <f>SUM(G747:H747)</f>
        <v>458170</v>
      </c>
      <c r="J747" s="99"/>
      <c r="K747" s="100"/>
      <c r="L747" s="98">
        <f>SUM(J747:K747)</f>
        <v>0</v>
      </c>
      <c r="M747" s="52"/>
      <c r="N747" s="53"/>
      <c r="O747" s="98">
        <f>SUM(M747:N747)</f>
        <v>0</v>
      </c>
      <c r="P747" s="52"/>
      <c r="Q747" s="53"/>
      <c r="R747" s="98">
        <f>SUM(P747:Q747)</f>
        <v>0</v>
      </c>
      <c r="S747" s="52"/>
      <c r="T747" s="53"/>
      <c r="U747" s="98">
        <f>SUM(S747:T747)</f>
        <v>0</v>
      </c>
      <c r="V747" s="99">
        <f t="shared" ref="V747:V749" si="2508">S747+P747+M747+J747</f>
        <v>0</v>
      </c>
      <c r="W747" s="100">
        <f t="shared" ref="W747:W749" si="2509">T747+Q747+N747+K747</f>
        <v>0</v>
      </c>
      <c r="X747" s="101">
        <f>SUM(V747:W747)</f>
        <v>0</v>
      </c>
      <c r="Y747" s="116" t="str">
        <f t="shared" si="2383"/>
        <v/>
      </c>
    </row>
    <row r="748" spans="1:25" hidden="1">
      <c r="A748" s="48"/>
      <c r="B748" s="43"/>
      <c r="C748" s="49"/>
      <c r="D748" s="76"/>
      <c r="E748" s="50">
        <v>611200</v>
      </c>
      <c r="F748" s="51" t="s">
        <v>71</v>
      </c>
      <c r="G748" s="99">
        <v>100870</v>
      </c>
      <c r="H748" s="100">
        <v>0</v>
      </c>
      <c r="I748" s="98">
        <f t="shared" ref="I748:I749" si="2510">SUM(G748:H748)</f>
        <v>100870</v>
      </c>
      <c r="J748" s="99"/>
      <c r="K748" s="100"/>
      <c r="L748" s="98">
        <f t="shared" ref="L748:L749" si="2511">SUM(J748:K748)</f>
        <v>0</v>
      </c>
      <c r="M748" s="52"/>
      <c r="N748" s="53"/>
      <c r="O748" s="98">
        <f t="shared" ref="O748:O749" si="2512">SUM(M748:N748)</f>
        <v>0</v>
      </c>
      <c r="P748" s="52"/>
      <c r="Q748" s="53"/>
      <c r="R748" s="98">
        <f t="shared" ref="R748:R749" si="2513">SUM(P748:Q748)</f>
        <v>0</v>
      </c>
      <c r="S748" s="52"/>
      <c r="T748" s="53"/>
      <c r="U748" s="98">
        <f t="shared" ref="U748:U749" si="2514">SUM(S748:T748)</f>
        <v>0</v>
      </c>
      <c r="V748" s="99">
        <f t="shared" si="2508"/>
        <v>0</v>
      </c>
      <c r="W748" s="100">
        <f t="shared" si="2509"/>
        <v>0</v>
      </c>
      <c r="X748" s="101">
        <f t="shared" ref="X748:X749" si="2515">SUM(V748:W748)</f>
        <v>0</v>
      </c>
      <c r="Y748" s="116" t="str">
        <f t="shared" si="2383"/>
        <v/>
      </c>
    </row>
    <row r="749" spans="1:25" hidden="1">
      <c r="A749" s="48"/>
      <c r="B749" s="43"/>
      <c r="C749" s="49"/>
      <c r="D749" s="76"/>
      <c r="E749" s="50">
        <v>611200</v>
      </c>
      <c r="F749" s="51" t="s">
        <v>72</v>
      </c>
      <c r="G749" s="99">
        <v>0</v>
      </c>
      <c r="H749" s="100">
        <v>0</v>
      </c>
      <c r="I749" s="98">
        <f t="shared" si="2510"/>
        <v>0</v>
      </c>
      <c r="J749" s="99"/>
      <c r="K749" s="100"/>
      <c r="L749" s="98">
        <f t="shared" si="2511"/>
        <v>0</v>
      </c>
      <c r="M749" s="52"/>
      <c r="N749" s="53"/>
      <c r="O749" s="98">
        <f t="shared" si="2512"/>
        <v>0</v>
      </c>
      <c r="P749" s="52"/>
      <c r="Q749" s="53"/>
      <c r="R749" s="98">
        <f t="shared" si="2513"/>
        <v>0</v>
      </c>
      <c r="S749" s="52"/>
      <c r="T749" s="53"/>
      <c r="U749" s="98">
        <f t="shared" si="2514"/>
        <v>0</v>
      </c>
      <c r="V749" s="99">
        <f t="shared" si="2508"/>
        <v>0</v>
      </c>
      <c r="W749" s="100">
        <f t="shared" si="2509"/>
        <v>0</v>
      </c>
      <c r="X749" s="101">
        <f t="shared" si="2515"/>
        <v>0</v>
      </c>
      <c r="Y749" s="116" t="str">
        <f t="shared" si="2383"/>
        <v/>
      </c>
    </row>
    <row r="750" spans="1:25" hidden="1">
      <c r="A750" s="40"/>
      <c r="B750" s="41"/>
      <c r="C750" s="42"/>
      <c r="D750" s="76"/>
      <c r="E750" s="44">
        <v>612000</v>
      </c>
      <c r="F750" s="45" t="s">
        <v>73</v>
      </c>
      <c r="G750" s="94">
        <f>G751</f>
        <v>49360</v>
      </c>
      <c r="H750" s="95">
        <f t="shared" ref="H750" si="2516">H751</f>
        <v>0</v>
      </c>
      <c r="I750" s="96">
        <f t="shared" ref="I750" si="2517">I751</f>
        <v>49360</v>
      </c>
      <c r="J750" s="94">
        <f t="shared" ref="J750" si="2518">J751</f>
        <v>0</v>
      </c>
      <c r="K750" s="95">
        <f t="shared" ref="K750" si="2519">K751</f>
        <v>0</v>
      </c>
      <c r="L750" s="96">
        <f t="shared" ref="L750" si="2520">L751</f>
        <v>0</v>
      </c>
      <c r="M750" s="94">
        <f t="shared" ref="M750" si="2521">M751</f>
        <v>0</v>
      </c>
      <c r="N750" s="95">
        <f t="shared" ref="N750" si="2522">N751</f>
        <v>0</v>
      </c>
      <c r="O750" s="96">
        <f t="shared" ref="O750" si="2523">O751</f>
        <v>0</v>
      </c>
      <c r="P750" s="94">
        <f t="shared" ref="P750" si="2524">P751</f>
        <v>0</v>
      </c>
      <c r="Q750" s="95">
        <f t="shared" ref="Q750" si="2525">Q751</f>
        <v>0</v>
      </c>
      <c r="R750" s="96">
        <f t="shared" ref="R750" si="2526">R751</f>
        <v>0</v>
      </c>
      <c r="S750" s="94">
        <f t="shared" ref="S750" si="2527">S751</f>
        <v>0</v>
      </c>
      <c r="T750" s="95">
        <f t="shared" ref="T750" si="2528">T751</f>
        <v>0</v>
      </c>
      <c r="U750" s="96">
        <f t="shared" ref="U750" si="2529">U751</f>
        <v>0</v>
      </c>
      <c r="V750" s="94">
        <f t="shared" ref="V750" si="2530">V751</f>
        <v>0</v>
      </c>
      <c r="W750" s="95">
        <f t="shared" ref="W750" si="2531">W751</f>
        <v>0</v>
      </c>
      <c r="X750" s="97">
        <f t="shared" ref="X750" si="2532">X751</f>
        <v>0</v>
      </c>
      <c r="Y750" s="116" t="str">
        <f t="shared" si="2383"/>
        <v/>
      </c>
    </row>
    <row r="751" spans="1:25" hidden="1">
      <c r="A751" s="48"/>
      <c r="B751" s="43"/>
      <c r="C751" s="49"/>
      <c r="D751" s="76"/>
      <c r="E751" s="50">
        <v>612100</v>
      </c>
      <c r="F751" s="51" t="s">
        <v>73</v>
      </c>
      <c r="G751" s="99">
        <v>49360</v>
      </c>
      <c r="H751" s="100">
        <v>0</v>
      </c>
      <c r="I751" s="98">
        <f>SUM(G751:H751)</f>
        <v>49360</v>
      </c>
      <c r="J751" s="99"/>
      <c r="K751" s="100"/>
      <c r="L751" s="98">
        <f>SUM(J751:K751)</f>
        <v>0</v>
      </c>
      <c r="M751" s="52"/>
      <c r="N751" s="53"/>
      <c r="O751" s="98">
        <f>SUM(M751:N751)</f>
        <v>0</v>
      </c>
      <c r="P751" s="52"/>
      <c r="Q751" s="53"/>
      <c r="R751" s="98">
        <f>SUM(P751:Q751)</f>
        <v>0</v>
      </c>
      <c r="S751" s="52"/>
      <c r="T751" s="53"/>
      <c r="U751" s="98">
        <f>SUM(S751:T751)</f>
        <v>0</v>
      </c>
      <c r="V751" s="99">
        <f>S751+P751+M751+J751</f>
        <v>0</v>
      </c>
      <c r="W751" s="100">
        <f>T751+Q751+N751+K751</f>
        <v>0</v>
      </c>
      <c r="X751" s="101">
        <f>SUM(V751:W751)</f>
        <v>0</v>
      </c>
      <c r="Y751" s="116" t="str">
        <f t="shared" si="2383"/>
        <v/>
      </c>
    </row>
    <row r="752" spans="1:25" hidden="1">
      <c r="A752" s="40"/>
      <c r="B752" s="41"/>
      <c r="C752" s="42"/>
      <c r="D752" s="76"/>
      <c r="E752" s="44">
        <v>613000</v>
      </c>
      <c r="F752" s="45" t="s">
        <v>74</v>
      </c>
      <c r="G752" s="94">
        <f>SUM(G753:G762)</f>
        <v>64400</v>
      </c>
      <c r="H752" s="95">
        <f t="shared" ref="H752" si="2533">SUM(H753:H762)</f>
        <v>0</v>
      </c>
      <c r="I752" s="96">
        <f t="shared" ref="I752" si="2534">SUM(I753:I762)</f>
        <v>64400</v>
      </c>
      <c r="J752" s="94">
        <f t="shared" ref="J752" si="2535">SUM(J753:J762)</f>
        <v>0</v>
      </c>
      <c r="K752" s="95">
        <f t="shared" ref="K752" si="2536">SUM(K753:K762)</f>
        <v>0</v>
      </c>
      <c r="L752" s="96">
        <f t="shared" ref="L752" si="2537">SUM(L753:L762)</f>
        <v>0</v>
      </c>
      <c r="M752" s="94">
        <f t="shared" ref="M752" si="2538">SUM(M753:M762)</f>
        <v>0</v>
      </c>
      <c r="N752" s="95">
        <f t="shared" ref="N752" si="2539">SUM(N753:N762)</f>
        <v>0</v>
      </c>
      <c r="O752" s="96">
        <f t="shared" ref="O752" si="2540">SUM(O753:O762)</f>
        <v>0</v>
      </c>
      <c r="P752" s="94">
        <f t="shared" ref="P752" si="2541">SUM(P753:P762)</f>
        <v>0</v>
      </c>
      <c r="Q752" s="95">
        <f t="shared" ref="Q752" si="2542">SUM(Q753:Q762)</f>
        <v>0</v>
      </c>
      <c r="R752" s="96">
        <f t="shared" ref="R752" si="2543">SUM(R753:R762)</f>
        <v>0</v>
      </c>
      <c r="S752" s="94">
        <f t="shared" ref="S752" si="2544">SUM(S753:S762)</f>
        <v>0</v>
      </c>
      <c r="T752" s="95">
        <f t="shared" ref="T752" si="2545">SUM(T753:T762)</f>
        <v>0</v>
      </c>
      <c r="U752" s="96">
        <f t="shared" ref="U752" si="2546">SUM(U753:U762)</f>
        <v>0</v>
      </c>
      <c r="V752" s="94">
        <f t="shared" ref="V752" si="2547">SUM(V753:V762)</f>
        <v>0</v>
      </c>
      <c r="W752" s="95">
        <f t="shared" ref="W752" si="2548">SUM(W753:W762)</f>
        <v>0</v>
      </c>
      <c r="X752" s="97">
        <f t="shared" ref="X752" si="2549">SUM(X753:X762)</f>
        <v>0</v>
      </c>
      <c r="Y752" s="116" t="str">
        <f t="shared" si="2383"/>
        <v/>
      </c>
    </row>
    <row r="753" spans="1:25" hidden="1">
      <c r="A753" s="48"/>
      <c r="B753" s="43"/>
      <c r="C753" s="49"/>
      <c r="D753" s="76"/>
      <c r="E753" s="50">
        <v>613100</v>
      </c>
      <c r="F753" s="54" t="s">
        <v>75</v>
      </c>
      <c r="G753" s="99">
        <v>3500</v>
      </c>
      <c r="H753" s="100">
        <v>0</v>
      </c>
      <c r="I753" s="98">
        <f t="shared" ref="I753:I762" si="2550">SUM(G753:H753)</f>
        <v>3500</v>
      </c>
      <c r="J753" s="99"/>
      <c r="K753" s="100"/>
      <c r="L753" s="98">
        <f t="shared" ref="L753:L762" si="2551">SUM(J753:K753)</f>
        <v>0</v>
      </c>
      <c r="M753" s="52"/>
      <c r="N753" s="53"/>
      <c r="O753" s="98">
        <f t="shared" ref="O753:O762" si="2552">SUM(M753:N753)</f>
        <v>0</v>
      </c>
      <c r="P753" s="52"/>
      <c r="Q753" s="53"/>
      <c r="R753" s="98">
        <f t="shared" ref="R753:R762" si="2553">SUM(P753:Q753)</f>
        <v>0</v>
      </c>
      <c r="S753" s="52"/>
      <c r="T753" s="53"/>
      <c r="U753" s="98">
        <f t="shared" ref="U753:U762" si="2554">SUM(S753:T753)</f>
        <v>0</v>
      </c>
      <c r="V753" s="99">
        <f t="shared" ref="V753:V762" si="2555">S753+P753+M753+J753</f>
        <v>0</v>
      </c>
      <c r="W753" s="100">
        <f t="shared" ref="W753:W762" si="2556">T753+Q753+N753+K753</f>
        <v>0</v>
      </c>
      <c r="X753" s="101">
        <f t="shared" ref="X753:X762" si="2557">SUM(V753:W753)</f>
        <v>0</v>
      </c>
      <c r="Y753" s="116" t="str">
        <f t="shared" si="2383"/>
        <v/>
      </c>
    </row>
    <row r="754" spans="1:25" hidden="1">
      <c r="A754" s="48"/>
      <c r="B754" s="43"/>
      <c r="C754" s="49"/>
      <c r="D754" s="76"/>
      <c r="E754" s="50">
        <v>613200</v>
      </c>
      <c r="F754" s="54" t="s">
        <v>76</v>
      </c>
      <c r="G754" s="99">
        <v>30500</v>
      </c>
      <c r="H754" s="100">
        <v>0</v>
      </c>
      <c r="I754" s="98">
        <f t="shared" si="2550"/>
        <v>30500</v>
      </c>
      <c r="J754" s="99"/>
      <c r="K754" s="100"/>
      <c r="L754" s="98">
        <f t="shared" si="2551"/>
        <v>0</v>
      </c>
      <c r="M754" s="52"/>
      <c r="N754" s="53"/>
      <c r="O754" s="98">
        <f t="shared" si="2552"/>
        <v>0</v>
      </c>
      <c r="P754" s="52"/>
      <c r="Q754" s="53"/>
      <c r="R754" s="98">
        <f t="shared" si="2553"/>
        <v>0</v>
      </c>
      <c r="S754" s="52"/>
      <c r="T754" s="53"/>
      <c r="U754" s="98">
        <f t="shared" si="2554"/>
        <v>0</v>
      </c>
      <c r="V754" s="99">
        <f t="shared" si="2555"/>
        <v>0</v>
      </c>
      <c r="W754" s="100">
        <f t="shared" si="2556"/>
        <v>0</v>
      </c>
      <c r="X754" s="101">
        <f t="shared" si="2557"/>
        <v>0</v>
      </c>
      <c r="Y754" s="116" t="str">
        <f t="shared" si="2383"/>
        <v/>
      </c>
    </row>
    <row r="755" spans="1:25" hidden="1">
      <c r="A755" s="48"/>
      <c r="B755" s="43"/>
      <c r="C755" s="49"/>
      <c r="D755" s="76"/>
      <c r="E755" s="50">
        <v>613300</v>
      </c>
      <c r="F755" s="54" t="s">
        <v>77</v>
      </c>
      <c r="G755" s="99">
        <v>3400</v>
      </c>
      <c r="H755" s="100">
        <v>0</v>
      </c>
      <c r="I755" s="98">
        <f t="shared" si="2550"/>
        <v>3400</v>
      </c>
      <c r="J755" s="99"/>
      <c r="K755" s="100"/>
      <c r="L755" s="98">
        <f t="shared" si="2551"/>
        <v>0</v>
      </c>
      <c r="M755" s="52"/>
      <c r="N755" s="53"/>
      <c r="O755" s="98">
        <f t="shared" si="2552"/>
        <v>0</v>
      </c>
      <c r="P755" s="52"/>
      <c r="Q755" s="53"/>
      <c r="R755" s="98">
        <f t="shared" si="2553"/>
        <v>0</v>
      </c>
      <c r="S755" s="52"/>
      <c r="T755" s="53"/>
      <c r="U755" s="98">
        <f t="shared" si="2554"/>
        <v>0</v>
      </c>
      <c r="V755" s="99">
        <f t="shared" si="2555"/>
        <v>0</v>
      </c>
      <c r="W755" s="100">
        <f t="shared" si="2556"/>
        <v>0</v>
      </c>
      <c r="X755" s="101">
        <f t="shared" si="2557"/>
        <v>0</v>
      </c>
      <c r="Y755" s="116" t="str">
        <f t="shared" si="2383"/>
        <v/>
      </c>
    </row>
    <row r="756" spans="1:25" hidden="1">
      <c r="A756" s="48"/>
      <c r="B756" s="43"/>
      <c r="C756" s="49"/>
      <c r="D756" s="76"/>
      <c r="E756" s="50">
        <v>613400</v>
      </c>
      <c r="F756" s="54" t="s">
        <v>78</v>
      </c>
      <c r="G756" s="99">
        <v>9000</v>
      </c>
      <c r="H756" s="100">
        <v>0</v>
      </c>
      <c r="I756" s="98">
        <f t="shared" si="2550"/>
        <v>9000</v>
      </c>
      <c r="J756" s="99"/>
      <c r="K756" s="100"/>
      <c r="L756" s="98">
        <f t="shared" si="2551"/>
        <v>0</v>
      </c>
      <c r="M756" s="52"/>
      <c r="N756" s="53"/>
      <c r="O756" s="98">
        <f t="shared" si="2552"/>
        <v>0</v>
      </c>
      <c r="P756" s="52"/>
      <c r="Q756" s="53"/>
      <c r="R756" s="98">
        <f t="shared" si="2553"/>
        <v>0</v>
      </c>
      <c r="S756" s="52"/>
      <c r="T756" s="53"/>
      <c r="U756" s="98">
        <f t="shared" si="2554"/>
        <v>0</v>
      </c>
      <c r="V756" s="99">
        <f t="shared" si="2555"/>
        <v>0</v>
      </c>
      <c r="W756" s="100">
        <f t="shared" si="2556"/>
        <v>0</v>
      </c>
      <c r="X756" s="101">
        <f t="shared" si="2557"/>
        <v>0</v>
      </c>
      <c r="Y756" s="116" t="str">
        <f t="shared" si="2383"/>
        <v/>
      </c>
    </row>
    <row r="757" spans="1:25" hidden="1">
      <c r="A757" s="48"/>
      <c r="B757" s="43"/>
      <c r="C757" s="49"/>
      <c r="D757" s="76"/>
      <c r="E757" s="50">
        <v>613500</v>
      </c>
      <c r="F757" s="54" t="s">
        <v>79</v>
      </c>
      <c r="G757" s="99">
        <v>1000</v>
      </c>
      <c r="H757" s="100">
        <v>0</v>
      </c>
      <c r="I757" s="98">
        <f t="shared" si="2550"/>
        <v>1000</v>
      </c>
      <c r="J757" s="99"/>
      <c r="K757" s="100"/>
      <c r="L757" s="98">
        <f t="shared" si="2551"/>
        <v>0</v>
      </c>
      <c r="M757" s="52"/>
      <c r="N757" s="53"/>
      <c r="O757" s="98">
        <f t="shared" si="2552"/>
        <v>0</v>
      </c>
      <c r="P757" s="52"/>
      <c r="Q757" s="53"/>
      <c r="R757" s="98">
        <f t="shared" si="2553"/>
        <v>0</v>
      </c>
      <c r="S757" s="52"/>
      <c r="T757" s="53"/>
      <c r="U757" s="98">
        <f t="shared" si="2554"/>
        <v>0</v>
      </c>
      <c r="V757" s="99">
        <f t="shared" si="2555"/>
        <v>0</v>
      </c>
      <c r="W757" s="100">
        <f t="shared" si="2556"/>
        <v>0</v>
      </c>
      <c r="X757" s="101">
        <f t="shared" si="2557"/>
        <v>0</v>
      </c>
      <c r="Y757" s="116" t="str">
        <f t="shared" si="2383"/>
        <v/>
      </c>
    </row>
    <row r="758" spans="1:25" hidden="1">
      <c r="A758" s="48"/>
      <c r="B758" s="43"/>
      <c r="C758" s="49"/>
      <c r="D758" s="76"/>
      <c r="E758" s="50">
        <v>613600</v>
      </c>
      <c r="F758" s="54" t="s">
        <v>82</v>
      </c>
      <c r="G758" s="99">
        <v>0</v>
      </c>
      <c r="H758" s="100">
        <v>0</v>
      </c>
      <c r="I758" s="98">
        <f t="shared" si="2550"/>
        <v>0</v>
      </c>
      <c r="J758" s="99"/>
      <c r="K758" s="100"/>
      <c r="L758" s="98">
        <f t="shared" si="2551"/>
        <v>0</v>
      </c>
      <c r="M758" s="52"/>
      <c r="N758" s="53"/>
      <c r="O758" s="98">
        <f t="shared" si="2552"/>
        <v>0</v>
      </c>
      <c r="P758" s="52"/>
      <c r="Q758" s="53"/>
      <c r="R758" s="98">
        <f t="shared" si="2553"/>
        <v>0</v>
      </c>
      <c r="S758" s="52"/>
      <c r="T758" s="53"/>
      <c r="U758" s="98">
        <f t="shared" si="2554"/>
        <v>0</v>
      </c>
      <c r="V758" s="99">
        <f t="shared" si="2555"/>
        <v>0</v>
      </c>
      <c r="W758" s="100">
        <f t="shared" si="2556"/>
        <v>0</v>
      </c>
      <c r="X758" s="101">
        <f t="shared" si="2557"/>
        <v>0</v>
      </c>
      <c r="Y758" s="116" t="str">
        <f t="shared" si="2383"/>
        <v/>
      </c>
    </row>
    <row r="759" spans="1:25" hidden="1">
      <c r="A759" s="48"/>
      <c r="B759" s="43"/>
      <c r="C759" s="49"/>
      <c r="D759" s="76"/>
      <c r="E759" s="50">
        <v>613700</v>
      </c>
      <c r="F759" s="54" t="s">
        <v>80</v>
      </c>
      <c r="G759" s="99">
        <v>9000</v>
      </c>
      <c r="H759" s="100">
        <v>0</v>
      </c>
      <c r="I759" s="98">
        <f t="shared" si="2550"/>
        <v>9000</v>
      </c>
      <c r="J759" s="99"/>
      <c r="K759" s="100"/>
      <c r="L759" s="98">
        <f t="shared" si="2551"/>
        <v>0</v>
      </c>
      <c r="M759" s="52"/>
      <c r="N759" s="53"/>
      <c r="O759" s="98">
        <f t="shared" si="2552"/>
        <v>0</v>
      </c>
      <c r="P759" s="52"/>
      <c r="Q759" s="53"/>
      <c r="R759" s="98">
        <f t="shared" si="2553"/>
        <v>0</v>
      </c>
      <c r="S759" s="52"/>
      <c r="T759" s="53"/>
      <c r="U759" s="98">
        <f t="shared" si="2554"/>
        <v>0</v>
      </c>
      <c r="V759" s="99">
        <f t="shared" si="2555"/>
        <v>0</v>
      </c>
      <c r="W759" s="100">
        <f t="shared" si="2556"/>
        <v>0</v>
      </c>
      <c r="X759" s="101">
        <f t="shared" si="2557"/>
        <v>0</v>
      </c>
      <c r="Y759" s="116" t="str">
        <f t="shared" si="2383"/>
        <v/>
      </c>
    </row>
    <row r="760" spans="1:25" hidden="1">
      <c r="A760" s="48"/>
      <c r="B760" s="43"/>
      <c r="C760" s="49"/>
      <c r="D760" s="76"/>
      <c r="E760" s="50">
        <v>613800</v>
      </c>
      <c r="F760" s="54" t="s">
        <v>83</v>
      </c>
      <c r="G760" s="99">
        <v>0</v>
      </c>
      <c r="H760" s="100">
        <v>0</v>
      </c>
      <c r="I760" s="98">
        <f t="shared" si="2550"/>
        <v>0</v>
      </c>
      <c r="J760" s="99"/>
      <c r="K760" s="100"/>
      <c r="L760" s="98">
        <f t="shared" si="2551"/>
        <v>0</v>
      </c>
      <c r="M760" s="52"/>
      <c r="N760" s="53"/>
      <c r="O760" s="98">
        <f t="shared" si="2552"/>
        <v>0</v>
      </c>
      <c r="P760" s="52"/>
      <c r="Q760" s="53"/>
      <c r="R760" s="98">
        <f t="shared" si="2553"/>
        <v>0</v>
      </c>
      <c r="S760" s="52"/>
      <c r="T760" s="53"/>
      <c r="U760" s="98">
        <f t="shared" si="2554"/>
        <v>0</v>
      </c>
      <c r="V760" s="99">
        <f t="shared" si="2555"/>
        <v>0</v>
      </c>
      <c r="W760" s="100">
        <f t="shared" si="2556"/>
        <v>0</v>
      </c>
      <c r="X760" s="101">
        <f t="shared" si="2557"/>
        <v>0</v>
      </c>
      <c r="Y760" s="116" t="str">
        <f t="shared" si="2383"/>
        <v/>
      </c>
    </row>
    <row r="761" spans="1:25" hidden="1">
      <c r="A761" s="48"/>
      <c r="B761" s="43"/>
      <c r="C761" s="49"/>
      <c r="D761" s="76"/>
      <c r="E761" s="50">
        <v>613900</v>
      </c>
      <c r="F761" s="54" t="s">
        <v>81</v>
      </c>
      <c r="G761" s="99">
        <v>8000</v>
      </c>
      <c r="H761" s="100">
        <v>0</v>
      </c>
      <c r="I761" s="98">
        <f t="shared" si="2550"/>
        <v>8000</v>
      </c>
      <c r="J761" s="99"/>
      <c r="K761" s="100"/>
      <c r="L761" s="98">
        <f t="shared" si="2551"/>
        <v>0</v>
      </c>
      <c r="M761" s="52"/>
      <c r="N761" s="53"/>
      <c r="O761" s="98">
        <f t="shared" si="2552"/>
        <v>0</v>
      </c>
      <c r="P761" s="52"/>
      <c r="Q761" s="53"/>
      <c r="R761" s="98">
        <f t="shared" si="2553"/>
        <v>0</v>
      </c>
      <c r="S761" s="52"/>
      <c r="T761" s="53"/>
      <c r="U761" s="98">
        <f t="shared" si="2554"/>
        <v>0</v>
      </c>
      <c r="V761" s="99">
        <f t="shared" si="2555"/>
        <v>0</v>
      </c>
      <c r="W761" s="100">
        <f t="shared" si="2556"/>
        <v>0</v>
      </c>
      <c r="X761" s="101">
        <f t="shared" si="2557"/>
        <v>0</v>
      </c>
      <c r="Y761" s="116" t="str">
        <f t="shared" si="2383"/>
        <v/>
      </c>
    </row>
    <row r="762" spans="1:25" hidden="1">
      <c r="A762" s="48"/>
      <c r="B762" s="43"/>
      <c r="C762" s="49"/>
      <c r="D762" s="76"/>
      <c r="E762" s="50">
        <v>613900</v>
      </c>
      <c r="F762" s="54" t="s">
        <v>84</v>
      </c>
      <c r="G762" s="99">
        <v>0</v>
      </c>
      <c r="H762" s="100">
        <v>0</v>
      </c>
      <c r="I762" s="98">
        <f t="shared" si="2550"/>
        <v>0</v>
      </c>
      <c r="J762" s="99"/>
      <c r="K762" s="100"/>
      <c r="L762" s="98">
        <f t="shared" si="2551"/>
        <v>0</v>
      </c>
      <c r="M762" s="52"/>
      <c r="N762" s="53"/>
      <c r="O762" s="98">
        <f t="shared" si="2552"/>
        <v>0</v>
      </c>
      <c r="P762" s="52"/>
      <c r="Q762" s="53"/>
      <c r="R762" s="98">
        <f t="shared" si="2553"/>
        <v>0</v>
      </c>
      <c r="S762" s="52"/>
      <c r="T762" s="53"/>
      <c r="U762" s="98">
        <f t="shared" si="2554"/>
        <v>0</v>
      </c>
      <c r="V762" s="99">
        <f t="shared" si="2555"/>
        <v>0</v>
      </c>
      <c r="W762" s="100">
        <f t="shared" si="2556"/>
        <v>0</v>
      </c>
      <c r="X762" s="101">
        <f t="shared" si="2557"/>
        <v>0</v>
      </c>
      <c r="Y762" s="116" t="str">
        <f t="shared" si="2383"/>
        <v/>
      </c>
    </row>
    <row r="763" spans="1:25" hidden="1">
      <c r="A763" s="40"/>
      <c r="B763" s="41"/>
      <c r="C763" s="42"/>
      <c r="D763" s="76"/>
      <c r="E763" s="44">
        <v>821000</v>
      </c>
      <c r="F763" s="45" t="s">
        <v>85</v>
      </c>
      <c r="G763" s="94">
        <f>SUM(G764:G765)</f>
        <v>3000</v>
      </c>
      <c r="H763" s="95">
        <f t="shared" ref="H763" si="2558">SUM(H764:H765)</f>
        <v>0</v>
      </c>
      <c r="I763" s="96">
        <f t="shared" ref="I763" si="2559">SUM(I764:I765)</f>
        <v>3000</v>
      </c>
      <c r="J763" s="94">
        <f t="shared" ref="J763" si="2560">SUM(J764:J765)</f>
        <v>0</v>
      </c>
      <c r="K763" s="95">
        <f t="shared" ref="K763" si="2561">SUM(K764:K765)</f>
        <v>0</v>
      </c>
      <c r="L763" s="96">
        <f t="shared" ref="L763" si="2562">SUM(L764:L765)</f>
        <v>0</v>
      </c>
      <c r="M763" s="94">
        <f t="shared" ref="M763" si="2563">SUM(M764:M765)</f>
        <v>0</v>
      </c>
      <c r="N763" s="95">
        <f t="shared" ref="N763" si="2564">SUM(N764:N765)</f>
        <v>0</v>
      </c>
      <c r="O763" s="96">
        <f t="shared" ref="O763" si="2565">SUM(O764:O765)</f>
        <v>0</v>
      </c>
      <c r="P763" s="94">
        <f t="shared" ref="P763" si="2566">SUM(P764:P765)</f>
        <v>0</v>
      </c>
      <c r="Q763" s="95">
        <f t="shared" ref="Q763" si="2567">SUM(Q764:Q765)</f>
        <v>0</v>
      </c>
      <c r="R763" s="96">
        <f t="shared" ref="R763" si="2568">SUM(R764:R765)</f>
        <v>0</v>
      </c>
      <c r="S763" s="94">
        <f t="shared" ref="S763" si="2569">SUM(S764:S765)</f>
        <v>0</v>
      </c>
      <c r="T763" s="95">
        <f t="shared" ref="T763" si="2570">SUM(T764:T765)</f>
        <v>0</v>
      </c>
      <c r="U763" s="96">
        <f t="shared" ref="U763" si="2571">SUM(U764:U765)</f>
        <v>0</v>
      </c>
      <c r="V763" s="94">
        <f t="shared" ref="V763" si="2572">SUM(V764:V765)</f>
        <v>0</v>
      </c>
      <c r="W763" s="95">
        <f t="shared" ref="W763" si="2573">SUM(W764:W765)</f>
        <v>0</v>
      </c>
      <c r="X763" s="97">
        <f t="shared" ref="X763" si="2574">SUM(X764:X765)</f>
        <v>0</v>
      </c>
      <c r="Y763" s="116" t="str">
        <f t="shared" si="2383"/>
        <v/>
      </c>
    </row>
    <row r="764" spans="1:25" hidden="1">
      <c r="A764" s="48"/>
      <c r="B764" s="43"/>
      <c r="C764" s="49"/>
      <c r="D764" s="76"/>
      <c r="E764" s="50">
        <v>821200</v>
      </c>
      <c r="F764" s="51" t="s">
        <v>86</v>
      </c>
      <c r="G764" s="99">
        <v>0</v>
      </c>
      <c r="H764" s="100">
        <v>0</v>
      </c>
      <c r="I764" s="98">
        <f>SUM(G764:H764)</f>
        <v>0</v>
      </c>
      <c r="J764" s="99"/>
      <c r="K764" s="100"/>
      <c r="L764" s="98">
        <f>SUM(J764:K764)</f>
        <v>0</v>
      </c>
      <c r="M764" s="52"/>
      <c r="N764" s="53"/>
      <c r="O764" s="98">
        <f>SUM(M764:N764)</f>
        <v>0</v>
      </c>
      <c r="P764" s="52"/>
      <c r="Q764" s="53"/>
      <c r="R764" s="98">
        <f>SUM(P764:Q764)</f>
        <v>0</v>
      </c>
      <c r="S764" s="52"/>
      <c r="T764" s="53"/>
      <c r="U764" s="98">
        <f>SUM(S764:T764)</f>
        <v>0</v>
      </c>
      <c r="V764" s="99">
        <f t="shared" ref="V764:V765" si="2575">S764+P764+M764+J764</f>
        <v>0</v>
      </c>
      <c r="W764" s="100">
        <f t="shared" ref="W764:W765" si="2576">T764+Q764+N764+K764</f>
        <v>0</v>
      </c>
      <c r="X764" s="101">
        <f>SUM(V764:W764)</f>
        <v>0</v>
      </c>
      <c r="Y764" s="116" t="str">
        <f t="shared" si="2383"/>
        <v/>
      </c>
    </row>
    <row r="765" spans="1:25" ht="12.75" hidden="1" thickBot="1">
      <c r="A765" s="55"/>
      <c r="B765" s="56"/>
      <c r="C765" s="57"/>
      <c r="D765" s="81"/>
      <c r="E765" s="58">
        <v>821300</v>
      </c>
      <c r="F765" s="59" t="s">
        <v>87</v>
      </c>
      <c r="G765" s="103">
        <v>3000</v>
      </c>
      <c r="H765" s="104">
        <v>0</v>
      </c>
      <c r="I765" s="102">
        <f>SUM(G765:H765)</f>
        <v>3000</v>
      </c>
      <c r="J765" s="103"/>
      <c r="K765" s="104"/>
      <c r="L765" s="102">
        <f>SUM(J765:K765)</f>
        <v>0</v>
      </c>
      <c r="M765" s="60"/>
      <c r="N765" s="61"/>
      <c r="O765" s="102">
        <f>SUM(M765:N765)</f>
        <v>0</v>
      </c>
      <c r="P765" s="60"/>
      <c r="Q765" s="61"/>
      <c r="R765" s="102">
        <f>SUM(P765:Q765)</f>
        <v>0</v>
      </c>
      <c r="S765" s="60"/>
      <c r="T765" s="61"/>
      <c r="U765" s="102">
        <f>SUM(S765:T765)</f>
        <v>0</v>
      </c>
      <c r="V765" s="103">
        <f t="shared" si="2575"/>
        <v>0</v>
      </c>
      <c r="W765" s="104">
        <f t="shared" si="2576"/>
        <v>0</v>
      </c>
      <c r="X765" s="105">
        <f>SUM(V765:W765)</f>
        <v>0</v>
      </c>
      <c r="Y765" s="116" t="str">
        <f t="shared" si="2383"/>
        <v/>
      </c>
    </row>
    <row r="766" spans="1:25" ht="12.75" hidden="1" thickBot="1">
      <c r="A766" s="62"/>
      <c r="B766" s="63"/>
      <c r="C766" s="64"/>
      <c r="D766" s="87"/>
      <c r="E766" s="63"/>
      <c r="F766" s="66" t="s">
        <v>187</v>
      </c>
      <c r="G766" s="106">
        <f>G746+G750+G752+G763</f>
        <v>675800</v>
      </c>
      <c r="H766" s="107">
        <f t="shared" ref="H766:X766" si="2577">H746+H750+H752+H763</f>
        <v>0</v>
      </c>
      <c r="I766" s="108">
        <f t="shared" si="2577"/>
        <v>675800</v>
      </c>
      <c r="J766" s="106">
        <f t="shared" si="2577"/>
        <v>0</v>
      </c>
      <c r="K766" s="107">
        <f t="shared" si="2577"/>
        <v>0</v>
      </c>
      <c r="L766" s="108">
        <f t="shared" si="2577"/>
        <v>0</v>
      </c>
      <c r="M766" s="106">
        <f t="shared" si="2577"/>
        <v>0</v>
      </c>
      <c r="N766" s="107">
        <f t="shared" si="2577"/>
        <v>0</v>
      </c>
      <c r="O766" s="108">
        <f t="shared" si="2577"/>
        <v>0</v>
      </c>
      <c r="P766" s="106">
        <f t="shared" si="2577"/>
        <v>0</v>
      </c>
      <c r="Q766" s="107">
        <f t="shared" si="2577"/>
        <v>0</v>
      </c>
      <c r="R766" s="108">
        <f t="shared" si="2577"/>
        <v>0</v>
      </c>
      <c r="S766" s="106">
        <f t="shared" si="2577"/>
        <v>0</v>
      </c>
      <c r="T766" s="107">
        <f t="shared" si="2577"/>
        <v>0</v>
      </c>
      <c r="U766" s="108">
        <f t="shared" si="2577"/>
        <v>0</v>
      </c>
      <c r="V766" s="106">
        <f t="shared" si="2577"/>
        <v>0</v>
      </c>
      <c r="W766" s="107">
        <f t="shared" si="2577"/>
        <v>0</v>
      </c>
      <c r="X766" s="109">
        <f t="shared" si="2577"/>
        <v>0</v>
      </c>
      <c r="Y766" s="116" t="str">
        <f t="shared" si="2383"/>
        <v/>
      </c>
    </row>
    <row r="767" spans="1:25" hidden="1">
      <c r="D767" s="67"/>
      <c r="G767" s="179"/>
      <c r="H767" s="179"/>
      <c r="I767" s="179"/>
      <c r="J767" s="179"/>
      <c r="K767" s="179"/>
      <c r="L767" s="179"/>
      <c r="Y767" s="116" t="str">
        <f t="shared" si="2383"/>
        <v/>
      </c>
    </row>
    <row r="768" spans="1:25" hidden="1">
      <c r="A768" s="68" t="s">
        <v>188</v>
      </c>
      <c r="B768" s="69" t="s">
        <v>67</v>
      </c>
      <c r="C768" s="70" t="s">
        <v>68</v>
      </c>
      <c r="D768" s="76"/>
      <c r="E768" s="43"/>
      <c r="F768" s="45" t="s">
        <v>45</v>
      </c>
      <c r="G768" s="180"/>
      <c r="H768" s="181"/>
      <c r="I768" s="182"/>
      <c r="J768" s="180"/>
      <c r="K768" s="181"/>
      <c r="L768" s="182"/>
      <c r="M768" s="48"/>
      <c r="N768" s="43"/>
      <c r="O768" s="49"/>
      <c r="P768" s="48"/>
      <c r="Q768" s="43"/>
      <c r="R768" s="49"/>
      <c r="S768" s="48"/>
      <c r="T768" s="43"/>
      <c r="U768" s="49"/>
      <c r="V768" s="48"/>
      <c r="W768" s="43"/>
      <c r="X768" s="74"/>
      <c r="Y768" s="116" t="str">
        <f t="shared" si="2383"/>
        <v/>
      </c>
    </row>
    <row r="769" spans="1:25" hidden="1">
      <c r="A769" s="40"/>
      <c r="B769" s="41"/>
      <c r="C769" s="42"/>
      <c r="D769" s="76"/>
      <c r="E769" s="44">
        <v>611000</v>
      </c>
      <c r="F769" s="45" t="s">
        <v>69</v>
      </c>
      <c r="G769" s="94">
        <f>SUM(G770:G772)</f>
        <v>246970</v>
      </c>
      <c r="H769" s="95">
        <f t="shared" ref="H769" si="2578">SUM(H770:H772)</f>
        <v>0</v>
      </c>
      <c r="I769" s="96">
        <f t="shared" ref="I769" si="2579">SUM(I770:I772)</f>
        <v>246970</v>
      </c>
      <c r="J769" s="94">
        <f t="shared" ref="J769" si="2580">SUM(J770:J772)</f>
        <v>0</v>
      </c>
      <c r="K769" s="95">
        <f t="shared" ref="K769" si="2581">SUM(K770:K772)</f>
        <v>0</v>
      </c>
      <c r="L769" s="96">
        <f t="shared" ref="L769" si="2582">SUM(L770:L772)</f>
        <v>0</v>
      </c>
      <c r="M769" s="94">
        <f t="shared" ref="M769" si="2583">SUM(M770:M772)</f>
        <v>0</v>
      </c>
      <c r="N769" s="95">
        <f t="shared" ref="N769" si="2584">SUM(N770:N772)</f>
        <v>0</v>
      </c>
      <c r="O769" s="96">
        <f t="shared" ref="O769" si="2585">SUM(O770:O772)</f>
        <v>0</v>
      </c>
      <c r="P769" s="94">
        <f t="shared" ref="P769" si="2586">SUM(P770:P772)</f>
        <v>0</v>
      </c>
      <c r="Q769" s="95">
        <f t="shared" ref="Q769" si="2587">SUM(Q770:Q772)</f>
        <v>0</v>
      </c>
      <c r="R769" s="96">
        <f t="shared" ref="R769" si="2588">SUM(R770:R772)</f>
        <v>0</v>
      </c>
      <c r="S769" s="94">
        <f t="shared" ref="S769" si="2589">SUM(S770:S772)</f>
        <v>0</v>
      </c>
      <c r="T769" s="95">
        <f t="shared" ref="T769" si="2590">SUM(T770:T772)</f>
        <v>0</v>
      </c>
      <c r="U769" s="96">
        <f t="shared" ref="U769" si="2591">SUM(U770:U772)</f>
        <v>0</v>
      </c>
      <c r="V769" s="94">
        <f t="shared" ref="V769" si="2592">SUM(V770:V772)</f>
        <v>0</v>
      </c>
      <c r="W769" s="95">
        <f t="shared" ref="W769" si="2593">SUM(W770:W772)</f>
        <v>0</v>
      </c>
      <c r="X769" s="97">
        <f t="shared" ref="X769" si="2594">SUM(X770:X772)</f>
        <v>0</v>
      </c>
      <c r="Y769" s="116" t="str">
        <f t="shared" si="2383"/>
        <v/>
      </c>
    </row>
    <row r="770" spans="1:25" hidden="1">
      <c r="A770" s="48"/>
      <c r="B770" s="43"/>
      <c r="C770" s="49"/>
      <c r="D770" s="76"/>
      <c r="E770" s="50">
        <v>611100</v>
      </c>
      <c r="F770" s="51" t="s">
        <v>70</v>
      </c>
      <c r="G770" s="99">
        <v>199290</v>
      </c>
      <c r="H770" s="100">
        <v>0</v>
      </c>
      <c r="I770" s="98">
        <f>SUM(G770:H770)</f>
        <v>199290</v>
      </c>
      <c r="J770" s="99"/>
      <c r="K770" s="100"/>
      <c r="L770" s="98">
        <f>SUM(J770:K770)</f>
        <v>0</v>
      </c>
      <c r="M770" s="52"/>
      <c r="N770" s="53"/>
      <c r="O770" s="98">
        <f>SUM(M770:N770)</f>
        <v>0</v>
      </c>
      <c r="P770" s="52"/>
      <c r="Q770" s="53"/>
      <c r="R770" s="98">
        <f>SUM(P770:Q770)</f>
        <v>0</v>
      </c>
      <c r="S770" s="52"/>
      <c r="T770" s="53"/>
      <c r="U770" s="98">
        <f>SUM(S770:T770)</f>
        <v>0</v>
      </c>
      <c r="V770" s="99">
        <f t="shared" ref="V770:V772" si="2595">S770+P770+M770+J770</f>
        <v>0</v>
      </c>
      <c r="W770" s="100">
        <f t="shared" ref="W770:W772" si="2596">T770+Q770+N770+K770</f>
        <v>0</v>
      </c>
      <c r="X770" s="101">
        <f>SUM(V770:W770)</f>
        <v>0</v>
      </c>
      <c r="Y770" s="116" t="str">
        <f t="shared" si="2383"/>
        <v/>
      </c>
    </row>
    <row r="771" spans="1:25" hidden="1">
      <c r="A771" s="48"/>
      <c r="B771" s="43"/>
      <c r="C771" s="49"/>
      <c r="D771" s="76"/>
      <c r="E771" s="50">
        <v>611200</v>
      </c>
      <c r="F771" s="51" t="s">
        <v>71</v>
      </c>
      <c r="G771" s="99">
        <v>47680</v>
      </c>
      <c r="H771" s="100">
        <v>0</v>
      </c>
      <c r="I771" s="98">
        <f t="shared" ref="I771:I772" si="2597">SUM(G771:H771)</f>
        <v>47680</v>
      </c>
      <c r="J771" s="99"/>
      <c r="K771" s="100"/>
      <c r="L771" s="98">
        <f t="shared" ref="L771:L772" si="2598">SUM(J771:K771)</f>
        <v>0</v>
      </c>
      <c r="M771" s="52"/>
      <c r="N771" s="53"/>
      <c r="O771" s="98">
        <f t="shared" ref="O771:O772" si="2599">SUM(M771:N771)</f>
        <v>0</v>
      </c>
      <c r="P771" s="52"/>
      <c r="Q771" s="53"/>
      <c r="R771" s="98">
        <f t="shared" ref="R771:R772" si="2600">SUM(P771:Q771)</f>
        <v>0</v>
      </c>
      <c r="S771" s="52"/>
      <c r="T771" s="53"/>
      <c r="U771" s="98">
        <f t="shared" ref="U771:U772" si="2601">SUM(S771:T771)</f>
        <v>0</v>
      </c>
      <c r="V771" s="99">
        <f t="shared" si="2595"/>
        <v>0</v>
      </c>
      <c r="W771" s="100">
        <f t="shared" si="2596"/>
        <v>0</v>
      </c>
      <c r="X771" s="101">
        <f t="shared" ref="X771:X772" si="2602">SUM(V771:W771)</f>
        <v>0</v>
      </c>
      <c r="Y771" s="116" t="str">
        <f t="shared" si="2383"/>
        <v/>
      </c>
    </row>
    <row r="772" spans="1:25" hidden="1">
      <c r="A772" s="48"/>
      <c r="B772" s="43"/>
      <c r="C772" s="49"/>
      <c r="D772" s="76"/>
      <c r="E772" s="50">
        <v>611200</v>
      </c>
      <c r="F772" s="51" t="s">
        <v>72</v>
      </c>
      <c r="G772" s="99">
        <v>0</v>
      </c>
      <c r="H772" s="100">
        <v>0</v>
      </c>
      <c r="I772" s="98">
        <f t="shared" si="2597"/>
        <v>0</v>
      </c>
      <c r="J772" s="99"/>
      <c r="K772" s="100"/>
      <c r="L772" s="98">
        <f t="shared" si="2598"/>
        <v>0</v>
      </c>
      <c r="M772" s="52"/>
      <c r="N772" s="53"/>
      <c r="O772" s="98">
        <f t="shared" si="2599"/>
        <v>0</v>
      </c>
      <c r="P772" s="52"/>
      <c r="Q772" s="53"/>
      <c r="R772" s="98">
        <f t="shared" si="2600"/>
        <v>0</v>
      </c>
      <c r="S772" s="52"/>
      <c r="T772" s="53"/>
      <c r="U772" s="98">
        <f t="shared" si="2601"/>
        <v>0</v>
      </c>
      <c r="V772" s="99">
        <f t="shared" si="2595"/>
        <v>0</v>
      </c>
      <c r="W772" s="100">
        <f t="shared" si="2596"/>
        <v>0</v>
      </c>
      <c r="X772" s="101">
        <f t="shared" si="2602"/>
        <v>0</v>
      </c>
      <c r="Y772" s="116" t="str">
        <f t="shared" ref="Y772:Y835" si="2603">IF(OR(V772&gt;G772, W772&gt;H772),"Ukupni operativni plan je veći od Proračuna!","")</f>
        <v/>
      </c>
    </row>
    <row r="773" spans="1:25" hidden="1">
      <c r="A773" s="40"/>
      <c r="B773" s="41"/>
      <c r="C773" s="42"/>
      <c r="D773" s="76"/>
      <c r="E773" s="44">
        <v>612000</v>
      </c>
      <c r="F773" s="45" t="s">
        <v>73</v>
      </c>
      <c r="G773" s="94">
        <f>G774</f>
        <v>21470</v>
      </c>
      <c r="H773" s="95">
        <f t="shared" ref="H773" si="2604">H774</f>
        <v>0</v>
      </c>
      <c r="I773" s="96">
        <f t="shared" ref="I773" si="2605">I774</f>
        <v>21470</v>
      </c>
      <c r="J773" s="94">
        <f t="shared" ref="J773" si="2606">J774</f>
        <v>0</v>
      </c>
      <c r="K773" s="95">
        <f t="shared" ref="K773" si="2607">K774</f>
        <v>0</v>
      </c>
      <c r="L773" s="96">
        <f t="shared" ref="L773" si="2608">L774</f>
        <v>0</v>
      </c>
      <c r="M773" s="94">
        <f t="shared" ref="M773" si="2609">M774</f>
        <v>0</v>
      </c>
      <c r="N773" s="95">
        <f t="shared" ref="N773" si="2610">N774</f>
        <v>0</v>
      </c>
      <c r="O773" s="96">
        <f t="shared" ref="O773" si="2611">O774</f>
        <v>0</v>
      </c>
      <c r="P773" s="94">
        <f t="shared" ref="P773" si="2612">P774</f>
        <v>0</v>
      </c>
      <c r="Q773" s="95">
        <f t="shared" ref="Q773" si="2613">Q774</f>
        <v>0</v>
      </c>
      <c r="R773" s="96">
        <f t="shared" ref="R773" si="2614">R774</f>
        <v>0</v>
      </c>
      <c r="S773" s="94">
        <f t="shared" ref="S773" si="2615">S774</f>
        <v>0</v>
      </c>
      <c r="T773" s="95">
        <f t="shared" ref="T773" si="2616">T774</f>
        <v>0</v>
      </c>
      <c r="U773" s="96">
        <f t="shared" ref="U773" si="2617">U774</f>
        <v>0</v>
      </c>
      <c r="V773" s="94">
        <f t="shared" ref="V773" si="2618">V774</f>
        <v>0</v>
      </c>
      <c r="W773" s="95">
        <f t="shared" ref="W773" si="2619">W774</f>
        <v>0</v>
      </c>
      <c r="X773" s="97">
        <f t="shared" ref="X773" si="2620">X774</f>
        <v>0</v>
      </c>
      <c r="Y773" s="116" t="str">
        <f t="shared" si="2603"/>
        <v/>
      </c>
    </row>
    <row r="774" spans="1:25" hidden="1">
      <c r="A774" s="48"/>
      <c r="B774" s="43"/>
      <c r="C774" s="49"/>
      <c r="D774" s="76"/>
      <c r="E774" s="50">
        <v>612100</v>
      </c>
      <c r="F774" s="51" t="s">
        <v>73</v>
      </c>
      <c r="G774" s="99">
        <v>21470</v>
      </c>
      <c r="H774" s="100">
        <v>0</v>
      </c>
      <c r="I774" s="98">
        <f>SUM(G774:H774)</f>
        <v>21470</v>
      </c>
      <c r="J774" s="99"/>
      <c r="K774" s="100"/>
      <c r="L774" s="98">
        <f>SUM(J774:K774)</f>
        <v>0</v>
      </c>
      <c r="M774" s="52"/>
      <c r="N774" s="53"/>
      <c r="O774" s="98">
        <f>SUM(M774:N774)</f>
        <v>0</v>
      </c>
      <c r="P774" s="52"/>
      <c r="Q774" s="53"/>
      <c r="R774" s="98">
        <f>SUM(P774:Q774)</f>
        <v>0</v>
      </c>
      <c r="S774" s="52"/>
      <c r="T774" s="53"/>
      <c r="U774" s="98">
        <f>SUM(S774:T774)</f>
        <v>0</v>
      </c>
      <c r="V774" s="99">
        <f>S774+P774+M774+J774</f>
        <v>0</v>
      </c>
      <c r="W774" s="100">
        <f>T774+Q774+N774+K774</f>
        <v>0</v>
      </c>
      <c r="X774" s="101">
        <f>SUM(V774:W774)</f>
        <v>0</v>
      </c>
      <c r="Y774" s="116" t="str">
        <f t="shared" si="2603"/>
        <v/>
      </c>
    </row>
    <row r="775" spans="1:25" hidden="1">
      <c r="A775" s="40"/>
      <c r="B775" s="41"/>
      <c r="C775" s="42"/>
      <c r="D775" s="76"/>
      <c r="E775" s="44">
        <v>613000</v>
      </c>
      <c r="F775" s="45" t="s">
        <v>74</v>
      </c>
      <c r="G775" s="94">
        <f>SUM(G776:G785)</f>
        <v>39800</v>
      </c>
      <c r="H775" s="95">
        <f t="shared" ref="H775" si="2621">SUM(H776:H785)</f>
        <v>0</v>
      </c>
      <c r="I775" s="96">
        <f t="shared" ref="I775" si="2622">SUM(I776:I785)</f>
        <v>39800</v>
      </c>
      <c r="J775" s="94">
        <f t="shared" ref="J775" si="2623">SUM(J776:J785)</f>
        <v>0</v>
      </c>
      <c r="K775" s="95">
        <f t="shared" ref="K775" si="2624">SUM(K776:K785)</f>
        <v>0</v>
      </c>
      <c r="L775" s="96">
        <f t="shared" ref="L775" si="2625">SUM(L776:L785)</f>
        <v>0</v>
      </c>
      <c r="M775" s="94">
        <f t="shared" ref="M775" si="2626">SUM(M776:M785)</f>
        <v>0</v>
      </c>
      <c r="N775" s="95">
        <f t="shared" ref="N775" si="2627">SUM(N776:N785)</f>
        <v>0</v>
      </c>
      <c r="O775" s="96">
        <f t="shared" ref="O775" si="2628">SUM(O776:O785)</f>
        <v>0</v>
      </c>
      <c r="P775" s="94">
        <f t="shared" ref="P775" si="2629">SUM(P776:P785)</f>
        <v>0</v>
      </c>
      <c r="Q775" s="95">
        <f t="shared" ref="Q775" si="2630">SUM(Q776:Q785)</f>
        <v>0</v>
      </c>
      <c r="R775" s="96">
        <f t="shared" ref="R775" si="2631">SUM(R776:R785)</f>
        <v>0</v>
      </c>
      <c r="S775" s="94">
        <f t="shared" ref="S775" si="2632">SUM(S776:S785)</f>
        <v>0</v>
      </c>
      <c r="T775" s="95">
        <f t="shared" ref="T775" si="2633">SUM(T776:T785)</f>
        <v>0</v>
      </c>
      <c r="U775" s="96">
        <f t="shared" ref="U775" si="2634">SUM(U776:U785)</f>
        <v>0</v>
      </c>
      <c r="V775" s="94">
        <f t="shared" ref="V775" si="2635">SUM(V776:V785)</f>
        <v>0</v>
      </c>
      <c r="W775" s="95">
        <f t="shared" ref="W775" si="2636">SUM(W776:W785)</f>
        <v>0</v>
      </c>
      <c r="X775" s="97">
        <f t="shared" ref="X775" si="2637">SUM(X776:X785)</f>
        <v>0</v>
      </c>
      <c r="Y775" s="116" t="str">
        <f t="shared" si="2603"/>
        <v/>
      </c>
    </row>
    <row r="776" spans="1:25" hidden="1">
      <c r="A776" s="48"/>
      <c r="B776" s="43"/>
      <c r="C776" s="49"/>
      <c r="D776" s="76"/>
      <c r="E776" s="50">
        <v>613100</v>
      </c>
      <c r="F776" s="54" t="s">
        <v>75</v>
      </c>
      <c r="G776" s="99">
        <v>3500</v>
      </c>
      <c r="H776" s="100">
        <v>0</v>
      </c>
      <c r="I776" s="98">
        <f t="shared" ref="I776:I785" si="2638">SUM(G776:H776)</f>
        <v>3500</v>
      </c>
      <c r="J776" s="99"/>
      <c r="K776" s="100"/>
      <c r="L776" s="98">
        <f t="shared" ref="L776:L785" si="2639">SUM(J776:K776)</f>
        <v>0</v>
      </c>
      <c r="M776" s="52"/>
      <c r="N776" s="53"/>
      <c r="O776" s="98">
        <f t="shared" ref="O776:O785" si="2640">SUM(M776:N776)</f>
        <v>0</v>
      </c>
      <c r="P776" s="52"/>
      <c r="Q776" s="53"/>
      <c r="R776" s="98">
        <f t="shared" ref="R776:R785" si="2641">SUM(P776:Q776)</f>
        <v>0</v>
      </c>
      <c r="S776" s="52"/>
      <c r="T776" s="53"/>
      <c r="U776" s="98">
        <f t="shared" ref="U776:U785" si="2642">SUM(S776:T776)</f>
        <v>0</v>
      </c>
      <c r="V776" s="99">
        <f t="shared" ref="V776:V785" si="2643">S776+P776+M776+J776</f>
        <v>0</v>
      </c>
      <c r="W776" s="100">
        <f t="shared" ref="W776:W785" si="2644">T776+Q776+N776+K776</f>
        <v>0</v>
      </c>
      <c r="X776" s="101">
        <f t="shared" ref="X776:X785" si="2645">SUM(V776:W776)</f>
        <v>0</v>
      </c>
      <c r="Y776" s="116" t="str">
        <f t="shared" si="2603"/>
        <v/>
      </c>
    </row>
    <row r="777" spans="1:25" hidden="1">
      <c r="A777" s="48"/>
      <c r="B777" s="43"/>
      <c r="C777" s="49"/>
      <c r="D777" s="76"/>
      <c r="E777" s="50">
        <v>613200</v>
      </c>
      <c r="F777" s="54" t="s">
        <v>76</v>
      </c>
      <c r="G777" s="99">
        <v>0</v>
      </c>
      <c r="H777" s="100">
        <v>0</v>
      </c>
      <c r="I777" s="98">
        <f t="shared" si="2638"/>
        <v>0</v>
      </c>
      <c r="J777" s="99"/>
      <c r="K777" s="100"/>
      <c r="L777" s="98">
        <f t="shared" si="2639"/>
        <v>0</v>
      </c>
      <c r="M777" s="52"/>
      <c r="N777" s="53"/>
      <c r="O777" s="98">
        <f t="shared" si="2640"/>
        <v>0</v>
      </c>
      <c r="P777" s="52"/>
      <c r="Q777" s="53"/>
      <c r="R777" s="98">
        <f t="shared" si="2641"/>
        <v>0</v>
      </c>
      <c r="S777" s="52"/>
      <c r="T777" s="53"/>
      <c r="U777" s="98">
        <f t="shared" si="2642"/>
        <v>0</v>
      </c>
      <c r="V777" s="99">
        <f t="shared" si="2643"/>
        <v>0</v>
      </c>
      <c r="W777" s="100">
        <f t="shared" si="2644"/>
        <v>0</v>
      </c>
      <c r="X777" s="101">
        <f t="shared" si="2645"/>
        <v>0</v>
      </c>
      <c r="Y777" s="116" t="str">
        <f t="shared" si="2603"/>
        <v/>
      </c>
    </row>
    <row r="778" spans="1:25" hidden="1">
      <c r="A778" s="48"/>
      <c r="B778" s="43"/>
      <c r="C778" s="49"/>
      <c r="D778" s="76"/>
      <c r="E778" s="50">
        <v>613300</v>
      </c>
      <c r="F778" s="54" t="s">
        <v>77</v>
      </c>
      <c r="G778" s="99">
        <v>3300</v>
      </c>
      <c r="H778" s="100">
        <v>0</v>
      </c>
      <c r="I778" s="98">
        <f t="shared" si="2638"/>
        <v>3300</v>
      </c>
      <c r="J778" s="99"/>
      <c r="K778" s="100"/>
      <c r="L778" s="98">
        <f t="shared" si="2639"/>
        <v>0</v>
      </c>
      <c r="M778" s="52"/>
      <c r="N778" s="53"/>
      <c r="O778" s="98">
        <f t="shared" si="2640"/>
        <v>0</v>
      </c>
      <c r="P778" s="52"/>
      <c r="Q778" s="53"/>
      <c r="R778" s="98">
        <f t="shared" si="2641"/>
        <v>0</v>
      </c>
      <c r="S778" s="52"/>
      <c r="T778" s="53"/>
      <c r="U778" s="98">
        <f t="shared" si="2642"/>
        <v>0</v>
      </c>
      <c r="V778" s="99">
        <f t="shared" si="2643"/>
        <v>0</v>
      </c>
      <c r="W778" s="100">
        <f t="shared" si="2644"/>
        <v>0</v>
      </c>
      <c r="X778" s="101">
        <f t="shared" si="2645"/>
        <v>0</v>
      </c>
      <c r="Y778" s="116" t="str">
        <f t="shared" si="2603"/>
        <v/>
      </c>
    </row>
    <row r="779" spans="1:25" hidden="1">
      <c r="A779" s="48"/>
      <c r="B779" s="43"/>
      <c r="C779" s="49"/>
      <c r="D779" s="76"/>
      <c r="E779" s="50">
        <v>613400</v>
      </c>
      <c r="F779" s="54" t="s">
        <v>78</v>
      </c>
      <c r="G779" s="99">
        <v>2500</v>
      </c>
      <c r="H779" s="100">
        <v>0</v>
      </c>
      <c r="I779" s="98">
        <f t="shared" si="2638"/>
        <v>2500</v>
      </c>
      <c r="J779" s="99"/>
      <c r="K779" s="100"/>
      <c r="L779" s="98">
        <f t="shared" si="2639"/>
        <v>0</v>
      </c>
      <c r="M779" s="52"/>
      <c r="N779" s="53"/>
      <c r="O779" s="98">
        <f t="shared" si="2640"/>
        <v>0</v>
      </c>
      <c r="P779" s="52"/>
      <c r="Q779" s="53"/>
      <c r="R779" s="98">
        <f t="shared" si="2641"/>
        <v>0</v>
      </c>
      <c r="S779" s="52"/>
      <c r="T779" s="53"/>
      <c r="U779" s="98">
        <f t="shared" si="2642"/>
        <v>0</v>
      </c>
      <c r="V779" s="99">
        <f t="shared" si="2643"/>
        <v>0</v>
      </c>
      <c r="W779" s="100">
        <f t="shared" si="2644"/>
        <v>0</v>
      </c>
      <c r="X779" s="101">
        <f t="shared" si="2645"/>
        <v>0</v>
      </c>
      <c r="Y779" s="116" t="str">
        <f t="shared" si="2603"/>
        <v/>
      </c>
    </row>
    <row r="780" spans="1:25" hidden="1">
      <c r="A780" s="48"/>
      <c r="B780" s="43"/>
      <c r="C780" s="49"/>
      <c r="D780" s="76"/>
      <c r="E780" s="50">
        <v>613500</v>
      </c>
      <c r="F780" s="54" t="s">
        <v>79</v>
      </c>
      <c r="G780" s="99">
        <v>0</v>
      </c>
      <c r="H780" s="100">
        <v>0</v>
      </c>
      <c r="I780" s="98">
        <f t="shared" si="2638"/>
        <v>0</v>
      </c>
      <c r="J780" s="99"/>
      <c r="K780" s="100"/>
      <c r="L780" s="98">
        <f t="shared" si="2639"/>
        <v>0</v>
      </c>
      <c r="M780" s="52"/>
      <c r="N780" s="53"/>
      <c r="O780" s="98">
        <f t="shared" si="2640"/>
        <v>0</v>
      </c>
      <c r="P780" s="52"/>
      <c r="Q780" s="53"/>
      <c r="R780" s="98">
        <f t="shared" si="2641"/>
        <v>0</v>
      </c>
      <c r="S780" s="52"/>
      <c r="T780" s="53"/>
      <c r="U780" s="98">
        <f t="shared" si="2642"/>
        <v>0</v>
      </c>
      <c r="V780" s="99">
        <f t="shared" si="2643"/>
        <v>0</v>
      </c>
      <c r="W780" s="100">
        <f t="shared" si="2644"/>
        <v>0</v>
      </c>
      <c r="X780" s="101">
        <f t="shared" si="2645"/>
        <v>0</v>
      </c>
      <c r="Y780" s="116" t="str">
        <f t="shared" si="2603"/>
        <v/>
      </c>
    </row>
    <row r="781" spans="1:25" hidden="1">
      <c r="A781" s="48"/>
      <c r="B781" s="43"/>
      <c r="C781" s="49"/>
      <c r="D781" s="76"/>
      <c r="E781" s="50">
        <v>613600</v>
      </c>
      <c r="F781" s="54" t="s">
        <v>82</v>
      </c>
      <c r="G781" s="99">
        <v>0</v>
      </c>
      <c r="H781" s="100">
        <v>0</v>
      </c>
      <c r="I781" s="98">
        <f t="shared" si="2638"/>
        <v>0</v>
      </c>
      <c r="J781" s="99"/>
      <c r="K781" s="100"/>
      <c r="L781" s="98">
        <f t="shared" si="2639"/>
        <v>0</v>
      </c>
      <c r="M781" s="52"/>
      <c r="N781" s="53"/>
      <c r="O781" s="98">
        <f t="shared" si="2640"/>
        <v>0</v>
      </c>
      <c r="P781" s="52"/>
      <c r="Q781" s="53"/>
      <c r="R781" s="98">
        <f t="shared" si="2641"/>
        <v>0</v>
      </c>
      <c r="S781" s="52"/>
      <c r="T781" s="53"/>
      <c r="U781" s="98">
        <f t="shared" si="2642"/>
        <v>0</v>
      </c>
      <c r="V781" s="99">
        <f t="shared" si="2643"/>
        <v>0</v>
      </c>
      <c r="W781" s="100">
        <f t="shared" si="2644"/>
        <v>0</v>
      </c>
      <c r="X781" s="101">
        <f t="shared" si="2645"/>
        <v>0</v>
      </c>
      <c r="Y781" s="116" t="str">
        <f t="shared" si="2603"/>
        <v/>
      </c>
    </row>
    <row r="782" spans="1:25" hidden="1">
      <c r="A782" s="48"/>
      <c r="B782" s="43"/>
      <c r="C782" s="49"/>
      <c r="D782" s="76"/>
      <c r="E782" s="50">
        <v>613700</v>
      </c>
      <c r="F782" s="54" t="s">
        <v>80</v>
      </c>
      <c r="G782" s="99">
        <v>6500</v>
      </c>
      <c r="H782" s="100">
        <v>0</v>
      </c>
      <c r="I782" s="98">
        <f t="shared" si="2638"/>
        <v>6500</v>
      </c>
      <c r="J782" s="99"/>
      <c r="K782" s="100"/>
      <c r="L782" s="98">
        <f t="shared" si="2639"/>
        <v>0</v>
      </c>
      <c r="M782" s="52"/>
      <c r="N782" s="53"/>
      <c r="O782" s="98">
        <f t="shared" si="2640"/>
        <v>0</v>
      </c>
      <c r="P782" s="52"/>
      <c r="Q782" s="53"/>
      <c r="R782" s="98">
        <f t="shared" si="2641"/>
        <v>0</v>
      </c>
      <c r="S782" s="52"/>
      <c r="T782" s="53"/>
      <c r="U782" s="98">
        <f t="shared" si="2642"/>
        <v>0</v>
      </c>
      <c r="V782" s="99">
        <f t="shared" si="2643"/>
        <v>0</v>
      </c>
      <c r="W782" s="100">
        <f t="shared" si="2644"/>
        <v>0</v>
      </c>
      <c r="X782" s="101">
        <f t="shared" si="2645"/>
        <v>0</v>
      </c>
      <c r="Y782" s="116" t="str">
        <f t="shared" si="2603"/>
        <v/>
      </c>
    </row>
    <row r="783" spans="1:25" hidden="1">
      <c r="A783" s="48"/>
      <c r="B783" s="43"/>
      <c r="C783" s="49"/>
      <c r="D783" s="76"/>
      <c r="E783" s="50">
        <v>613800</v>
      </c>
      <c r="F783" s="54" t="s">
        <v>83</v>
      </c>
      <c r="G783" s="99">
        <v>0</v>
      </c>
      <c r="H783" s="100">
        <v>0</v>
      </c>
      <c r="I783" s="98">
        <f t="shared" si="2638"/>
        <v>0</v>
      </c>
      <c r="J783" s="99"/>
      <c r="K783" s="100"/>
      <c r="L783" s="98">
        <f t="shared" si="2639"/>
        <v>0</v>
      </c>
      <c r="M783" s="52"/>
      <c r="N783" s="53"/>
      <c r="O783" s="98">
        <f t="shared" si="2640"/>
        <v>0</v>
      </c>
      <c r="P783" s="52"/>
      <c r="Q783" s="53"/>
      <c r="R783" s="98">
        <f t="shared" si="2641"/>
        <v>0</v>
      </c>
      <c r="S783" s="52"/>
      <c r="T783" s="53"/>
      <c r="U783" s="98">
        <f t="shared" si="2642"/>
        <v>0</v>
      </c>
      <c r="V783" s="99">
        <f t="shared" si="2643"/>
        <v>0</v>
      </c>
      <c r="W783" s="100">
        <f t="shared" si="2644"/>
        <v>0</v>
      </c>
      <c r="X783" s="101">
        <f t="shared" si="2645"/>
        <v>0</v>
      </c>
      <c r="Y783" s="116" t="str">
        <f t="shared" si="2603"/>
        <v/>
      </c>
    </row>
    <row r="784" spans="1:25" hidden="1">
      <c r="A784" s="48"/>
      <c r="B784" s="43"/>
      <c r="C784" s="49"/>
      <c r="D784" s="76"/>
      <c r="E784" s="50">
        <v>613900</v>
      </c>
      <c r="F784" s="54" t="s">
        <v>81</v>
      </c>
      <c r="G784" s="99">
        <v>24000</v>
      </c>
      <c r="H784" s="100">
        <v>0</v>
      </c>
      <c r="I784" s="98">
        <f t="shared" si="2638"/>
        <v>24000</v>
      </c>
      <c r="J784" s="99"/>
      <c r="K784" s="100"/>
      <c r="L784" s="98">
        <f t="shared" si="2639"/>
        <v>0</v>
      </c>
      <c r="M784" s="52"/>
      <c r="N784" s="53"/>
      <c r="O784" s="98">
        <f t="shared" si="2640"/>
        <v>0</v>
      </c>
      <c r="P784" s="52"/>
      <c r="Q784" s="53"/>
      <c r="R784" s="98">
        <f t="shared" si="2641"/>
        <v>0</v>
      </c>
      <c r="S784" s="52"/>
      <c r="T784" s="53"/>
      <c r="U784" s="98">
        <f t="shared" si="2642"/>
        <v>0</v>
      </c>
      <c r="V784" s="99">
        <f t="shared" si="2643"/>
        <v>0</v>
      </c>
      <c r="W784" s="100">
        <f t="shared" si="2644"/>
        <v>0</v>
      </c>
      <c r="X784" s="101">
        <f t="shared" si="2645"/>
        <v>0</v>
      </c>
      <c r="Y784" s="116" t="str">
        <f t="shared" si="2603"/>
        <v/>
      </c>
    </row>
    <row r="785" spans="1:25" hidden="1">
      <c r="A785" s="48"/>
      <c r="B785" s="43"/>
      <c r="C785" s="49"/>
      <c r="D785" s="76"/>
      <c r="E785" s="50">
        <v>613900</v>
      </c>
      <c r="F785" s="54" t="s">
        <v>84</v>
      </c>
      <c r="G785" s="99">
        <v>0</v>
      </c>
      <c r="H785" s="100">
        <v>0</v>
      </c>
      <c r="I785" s="98">
        <f t="shared" si="2638"/>
        <v>0</v>
      </c>
      <c r="J785" s="99"/>
      <c r="K785" s="100"/>
      <c r="L785" s="98">
        <f t="shared" si="2639"/>
        <v>0</v>
      </c>
      <c r="M785" s="52"/>
      <c r="N785" s="53"/>
      <c r="O785" s="98">
        <f t="shared" si="2640"/>
        <v>0</v>
      </c>
      <c r="P785" s="52"/>
      <c r="Q785" s="53"/>
      <c r="R785" s="98">
        <f t="shared" si="2641"/>
        <v>0</v>
      </c>
      <c r="S785" s="52"/>
      <c r="T785" s="53"/>
      <c r="U785" s="98">
        <f t="shared" si="2642"/>
        <v>0</v>
      </c>
      <c r="V785" s="99">
        <f t="shared" si="2643"/>
        <v>0</v>
      </c>
      <c r="W785" s="100">
        <f t="shared" si="2644"/>
        <v>0</v>
      </c>
      <c r="X785" s="101">
        <f t="shared" si="2645"/>
        <v>0</v>
      </c>
      <c r="Y785" s="116" t="str">
        <f t="shared" si="2603"/>
        <v/>
      </c>
    </row>
    <row r="786" spans="1:25" hidden="1">
      <c r="A786" s="40"/>
      <c r="B786" s="41"/>
      <c r="C786" s="42"/>
      <c r="D786" s="76"/>
      <c r="E786" s="44">
        <v>614000</v>
      </c>
      <c r="F786" s="45" t="s">
        <v>93</v>
      </c>
      <c r="G786" s="94">
        <f t="shared" ref="G786:X786" si="2646">G787</f>
        <v>1100000</v>
      </c>
      <c r="H786" s="95">
        <f t="shared" si="2646"/>
        <v>0</v>
      </c>
      <c r="I786" s="96">
        <f t="shared" si="2646"/>
        <v>1100000</v>
      </c>
      <c r="J786" s="94">
        <f t="shared" si="2646"/>
        <v>0</v>
      </c>
      <c r="K786" s="95">
        <f t="shared" si="2646"/>
        <v>0</v>
      </c>
      <c r="L786" s="96">
        <f t="shared" si="2646"/>
        <v>0</v>
      </c>
      <c r="M786" s="94">
        <f t="shared" si="2646"/>
        <v>0</v>
      </c>
      <c r="N786" s="95">
        <f t="shared" si="2646"/>
        <v>0</v>
      </c>
      <c r="O786" s="96">
        <f t="shared" si="2646"/>
        <v>0</v>
      </c>
      <c r="P786" s="94">
        <f t="shared" si="2646"/>
        <v>0</v>
      </c>
      <c r="Q786" s="95">
        <f t="shared" si="2646"/>
        <v>0</v>
      </c>
      <c r="R786" s="96">
        <f t="shared" si="2646"/>
        <v>0</v>
      </c>
      <c r="S786" s="94">
        <f t="shared" si="2646"/>
        <v>0</v>
      </c>
      <c r="T786" s="95">
        <f t="shared" si="2646"/>
        <v>0</v>
      </c>
      <c r="U786" s="96">
        <f t="shared" si="2646"/>
        <v>0</v>
      </c>
      <c r="V786" s="94">
        <f t="shared" si="2646"/>
        <v>0</v>
      </c>
      <c r="W786" s="95">
        <f t="shared" si="2646"/>
        <v>0</v>
      </c>
      <c r="X786" s="97">
        <f t="shared" si="2646"/>
        <v>0</v>
      </c>
      <c r="Y786" s="116" t="str">
        <f t="shared" si="2603"/>
        <v/>
      </c>
    </row>
    <row r="787" spans="1:25" hidden="1">
      <c r="A787" s="48"/>
      <c r="B787" s="43"/>
      <c r="C787" s="49"/>
      <c r="D787" s="76"/>
      <c r="E787" s="50">
        <v>614200</v>
      </c>
      <c r="F787" s="54" t="s">
        <v>189</v>
      </c>
      <c r="G787" s="99">
        <v>1100000</v>
      </c>
      <c r="H787" s="100">
        <v>0</v>
      </c>
      <c r="I787" s="98">
        <f t="shared" ref="I787" si="2647">SUM(G787:H787)</f>
        <v>1100000</v>
      </c>
      <c r="J787" s="99"/>
      <c r="K787" s="100"/>
      <c r="L787" s="98">
        <f t="shared" ref="L787" si="2648">SUM(J787:K787)</f>
        <v>0</v>
      </c>
      <c r="M787" s="52"/>
      <c r="N787" s="53"/>
      <c r="O787" s="98">
        <f t="shared" ref="O787" si="2649">SUM(M787:N787)</f>
        <v>0</v>
      </c>
      <c r="P787" s="52"/>
      <c r="Q787" s="53"/>
      <c r="R787" s="98">
        <f t="shared" ref="R787" si="2650">SUM(P787:Q787)</f>
        <v>0</v>
      </c>
      <c r="S787" s="52"/>
      <c r="T787" s="53"/>
      <c r="U787" s="98">
        <f t="shared" ref="U787" si="2651">SUM(S787:T787)</f>
        <v>0</v>
      </c>
      <c r="V787" s="99">
        <f>S787+P787+M787+J787</f>
        <v>0</v>
      </c>
      <c r="W787" s="100">
        <f>T787+Q787+N787+K787</f>
        <v>0</v>
      </c>
      <c r="X787" s="101">
        <f t="shared" ref="X787" si="2652">SUM(V787:W787)</f>
        <v>0</v>
      </c>
      <c r="Y787" s="116" t="str">
        <f t="shared" si="2603"/>
        <v/>
      </c>
    </row>
    <row r="788" spans="1:25" hidden="1">
      <c r="A788" s="40"/>
      <c r="B788" s="41"/>
      <c r="C788" s="42"/>
      <c r="D788" s="76"/>
      <c r="E788" s="44">
        <v>821000</v>
      </c>
      <c r="F788" s="45" t="s">
        <v>85</v>
      </c>
      <c r="G788" s="94">
        <f>SUM(G789:G790)</f>
        <v>1000</v>
      </c>
      <c r="H788" s="95">
        <f t="shared" ref="H788" si="2653">SUM(H789:H790)</f>
        <v>0</v>
      </c>
      <c r="I788" s="96">
        <f t="shared" ref="I788" si="2654">SUM(I789:I790)</f>
        <v>1000</v>
      </c>
      <c r="J788" s="94">
        <f t="shared" ref="J788" si="2655">SUM(J789:J790)</f>
        <v>0</v>
      </c>
      <c r="K788" s="95">
        <f t="shared" ref="K788" si="2656">SUM(K789:K790)</f>
        <v>0</v>
      </c>
      <c r="L788" s="96">
        <f t="shared" ref="L788" si="2657">SUM(L789:L790)</f>
        <v>0</v>
      </c>
      <c r="M788" s="94">
        <f t="shared" ref="M788" si="2658">SUM(M789:M790)</f>
        <v>0</v>
      </c>
      <c r="N788" s="95">
        <f t="shared" ref="N788" si="2659">SUM(N789:N790)</f>
        <v>0</v>
      </c>
      <c r="O788" s="96">
        <f t="shared" ref="O788" si="2660">SUM(O789:O790)</f>
        <v>0</v>
      </c>
      <c r="P788" s="94">
        <f t="shared" ref="P788" si="2661">SUM(P789:P790)</f>
        <v>0</v>
      </c>
      <c r="Q788" s="95">
        <f t="shared" ref="Q788" si="2662">SUM(Q789:Q790)</f>
        <v>0</v>
      </c>
      <c r="R788" s="96">
        <f t="shared" ref="R788" si="2663">SUM(R789:R790)</f>
        <v>0</v>
      </c>
      <c r="S788" s="94">
        <f t="shared" ref="S788" si="2664">SUM(S789:S790)</f>
        <v>0</v>
      </c>
      <c r="T788" s="95">
        <f t="shared" ref="T788" si="2665">SUM(T789:T790)</f>
        <v>0</v>
      </c>
      <c r="U788" s="96">
        <f t="shared" ref="U788" si="2666">SUM(U789:U790)</f>
        <v>0</v>
      </c>
      <c r="V788" s="94">
        <f t="shared" ref="V788" si="2667">SUM(V789:V790)</f>
        <v>0</v>
      </c>
      <c r="W788" s="95">
        <f t="shared" ref="W788" si="2668">SUM(W789:W790)</f>
        <v>0</v>
      </c>
      <c r="X788" s="97">
        <f t="shared" ref="X788" si="2669">SUM(X789:X790)</f>
        <v>0</v>
      </c>
      <c r="Y788" s="116" t="str">
        <f t="shared" si="2603"/>
        <v/>
      </c>
    </row>
    <row r="789" spans="1:25" hidden="1">
      <c r="A789" s="48"/>
      <c r="B789" s="43"/>
      <c r="C789" s="49"/>
      <c r="D789" s="76"/>
      <c r="E789" s="50">
        <v>821200</v>
      </c>
      <c r="F789" s="51" t="s">
        <v>86</v>
      </c>
      <c r="G789" s="99">
        <v>0</v>
      </c>
      <c r="H789" s="100">
        <v>0</v>
      </c>
      <c r="I789" s="98">
        <f>SUM(G789:H789)</f>
        <v>0</v>
      </c>
      <c r="J789" s="99"/>
      <c r="K789" s="100"/>
      <c r="L789" s="98">
        <f>SUM(J789:K789)</f>
        <v>0</v>
      </c>
      <c r="M789" s="52"/>
      <c r="N789" s="53"/>
      <c r="O789" s="98">
        <f>SUM(M789:N789)</f>
        <v>0</v>
      </c>
      <c r="P789" s="52"/>
      <c r="Q789" s="53"/>
      <c r="R789" s="98">
        <f>SUM(P789:Q789)</f>
        <v>0</v>
      </c>
      <c r="S789" s="52"/>
      <c r="T789" s="53"/>
      <c r="U789" s="98">
        <f>SUM(S789:T789)</f>
        <v>0</v>
      </c>
      <c r="V789" s="99">
        <f t="shared" ref="V789:V790" si="2670">S789+P789+M789+J789</f>
        <v>0</v>
      </c>
      <c r="W789" s="100">
        <f t="shared" ref="W789:W790" si="2671">T789+Q789+N789+K789</f>
        <v>0</v>
      </c>
      <c r="X789" s="101">
        <f>SUM(V789:W789)</f>
        <v>0</v>
      </c>
      <c r="Y789" s="116" t="str">
        <f t="shared" si="2603"/>
        <v/>
      </c>
    </row>
    <row r="790" spans="1:25" ht="12.75" hidden="1" thickBot="1">
      <c r="A790" s="55"/>
      <c r="B790" s="56"/>
      <c r="C790" s="57"/>
      <c r="D790" s="81"/>
      <c r="E790" s="58">
        <v>821300</v>
      </c>
      <c r="F790" s="59" t="s">
        <v>87</v>
      </c>
      <c r="G790" s="103">
        <v>1000</v>
      </c>
      <c r="H790" s="104">
        <v>0</v>
      </c>
      <c r="I790" s="102">
        <f>SUM(G790:H790)</f>
        <v>1000</v>
      </c>
      <c r="J790" s="103"/>
      <c r="K790" s="104"/>
      <c r="L790" s="102">
        <f>SUM(J790:K790)</f>
        <v>0</v>
      </c>
      <c r="M790" s="60"/>
      <c r="N790" s="61"/>
      <c r="O790" s="102">
        <f>SUM(M790:N790)</f>
        <v>0</v>
      </c>
      <c r="P790" s="60"/>
      <c r="Q790" s="61"/>
      <c r="R790" s="102">
        <f>SUM(P790:Q790)</f>
        <v>0</v>
      </c>
      <c r="S790" s="60"/>
      <c r="T790" s="61"/>
      <c r="U790" s="102">
        <f>SUM(S790:T790)</f>
        <v>0</v>
      </c>
      <c r="V790" s="103">
        <f t="shared" si="2670"/>
        <v>0</v>
      </c>
      <c r="W790" s="104">
        <f t="shared" si="2671"/>
        <v>0</v>
      </c>
      <c r="X790" s="105">
        <f>SUM(V790:W790)</f>
        <v>0</v>
      </c>
      <c r="Y790" s="116" t="str">
        <f t="shared" si="2603"/>
        <v/>
      </c>
    </row>
    <row r="791" spans="1:25" ht="12.75" hidden="1" thickBot="1">
      <c r="A791" s="62"/>
      <c r="B791" s="63"/>
      <c r="C791" s="64"/>
      <c r="D791" s="87"/>
      <c r="E791" s="63"/>
      <c r="F791" s="66" t="s">
        <v>190</v>
      </c>
      <c r="G791" s="106">
        <f>G769+G773+G775+G786+G788</f>
        <v>1409240</v>
      </c>
      <c r="H791" s="107">
        <f t="shared" ref="H791:X791" si="2672">H769+H773+H775+H786+H788</f>
        <v>0</v>
      </c>
      <c r="I791" s="108">
        <f t="shared" si="2672"/>
        <v>1409240</v>
      </c>
      <c r="J791" s="106">
        <f t="shared" si="2672"/>
        <v>0</v>
      </c>
      <c r="K791" s="107">
        <f t="shared" si="2672"/>
        <v>0</v>
      </c>
      <c r="L791" s="108">
        <f t="shared" si="2672"/>
        <v>0</v>
      </c>
      <c r="M791" s="106">
        <f t="shared" si="2672"/>
        <v>0</v>
      </c>
      <c r="N791" s="107">
        <f t="shared" si="2672"/>
        <v>0</v>
      </c>
      <c r="O791" s="108">
        <f t="shared" si="2672"/>
        <v>0</v>
      </c>
      <c r="P791" s="106">
        <f t="shared" si="2672"/>
        <v>0</v>
      </c>
      <c r="Q791" s="107">
        <f t="shared" si="2672"/>
        <v>0</v>
      </c>
      <c r="R791" s="108">
        <f t="shared" si="2672"/>
        <v>0</v>
      </c>
      <c r="S791" s="106">
        <f t="shared" si="2672"/>
        <v>0</v>
      </c>
      <c r="T791" s="107">
        <f t="shared" si="2672"/>
        <v>0</v>
      </c>
      <c r="U791" s="108">
        <f t="shared" si="2672"/>
        <v>0</v>
      </c>
      <c r="V791" s="106">
        <f t="shared" si="2672"/>
        <v>0</v>
      </c>
      <c r="W791" s="107">
        <f t="shared" si="2672"/>
        <v>0</v>
      </c>
      <c r="X791" s="109">
        <f t="shared" si="2672"/>
        <v>0</v>
      </c>
      <c r="Y791" s="116" t="str">
        <f t="shared" si="2603"/>
        <v/>
      </c>
    </row>
    <row r="792" spans="1:25" hidden="1">
      <c r="D792" s="67"/>
      <c r="G792" s="179"/>
      <c r="H792" s="179"/>
      <c r="I792" s="179"/>
      <c r="J792" s="179"/>
      <c r="K792" s="179"/>
      <c r="L792" s="179"/>
      <c r="Y792" s="116" t="str">
        <f t="shared" si="2603"/>
        <v/>
      </c>
    </row>
    <row r="793" spans="1:25" hidden="1">
      <c r="A793" s="68" t="s">
        <v>191</v>
      </c>
      <c r="B793" s="69" t="s">
        <v>67</v>
      </c>
      <c r="C793" s="70" t="s">
        <v>68</v>
      </c>
      <c r="D793" s="76"/>
      <c r="E793" s="43"/>
      <c r="F793" s="45" t="s">
        <v>46</v>
      </c>
      <c r="G793" s="180"/>
      <c r="H793" s="181"/>
      <c r="I793" s="182"/>
      <c r="J793" s="180"/>
      <c r="K793" s="181"/>
      <c r="L793" s="182"/>
      <c r="M793" s="48"/>
      <c r="N793" s="43"/>
      <c r="O793" s="49"/>
      <c r="P793" s="48"/>
      <c r="Q793" s="43"/>
      <c r="R793" s="49"/>
      <c r="S793" s="48"/>
      <c r="T793" s="43"/>
      <c r="U793" s="49"/>
      <c r="V793" s="48"/>
      <c r="W793" s="43"/>
      <c r="X793" s="74"/>
      <c r="Y793" s="116" t="str">
        <f t="shared" si="2603"/>
        <v/>
      </c>
    </row>
    <row r="794" spans="1:25" hidden="1">
      <c r="A794" s="40"/>
      <c r="B794" s="41"/>
      <c r="C794" s="42"/>
      <c r="D794" s="76"/>
      <c r="E794" s="44">
        <v>611000</v>
      </c>
      <c r="F794" s="45" t="s">
        <v>69</v>
      </c>
      <c r="G794" s="94">
        <f>SUM(G795:G797)</f>
        <v>101960</v>
      </c>
      <c r="H794" s="95">
        <f t="shared" ref="H794" si="2673">SUM(H795:H797)</f>
        <v>0</v>
      </c>
      <c r="I794" s="96">
        <f t="shared" ref="I794" si="2674">SUM(I795:I797)</f>
        <v>101960</v>
      </c>
      <c r="J794" s="94">
        <f t="shared" ref="J794" si="2675">SUM(J795:J797)</f>
        <v>0</v>
      </c>
      <c r="K794" s="95">
        <f t="shared" ref="K794" si="2676">SUM(K795:K797)</f>
        <v>0</v>
      </c>
      <c r="L794" s="96">
        <f t="shared" ref="L794" si="2677">SUM(L795:L797)</f>
        <v>0</v>
      </c>
      <c r="M794" s="94">
        <f t="shared" ref="M794" si="2678">SUM(M795:M797)</f>
        <v>0</v>
      </c>
      <c r="N794" s="95">
        <f t="shared" ref="N794" si="2679">SUM(N795:N797)</f>
        <v>0</v>
      </c>
      <c r="O794" s="96">
        <f t="shared" ref="O794" si="2680">SUM(O795:O797)</f>
        <v>0</v>
      </c>
      <c r="P794" s="94">
        <f t="shared" ref="P794" si="2681">SUM(P795:P797)</f>
        <v>0</v>
      </c>
      <c r="Q794" s="95">
        <f t="shared" ref="Q794" si="2682">SUM(Q795:Q797)</f>
        <v>0</v>
      </c>
      <c r="R794" s="96">
        <f t="shared" ref="R794" si="2683">SUM(R795:R797)</f>
        <v>0</v>
      </c>
      <c r="S794" s="94">
        <f t="shared" ref="S794" si="2684">SUM(S795:S797)</f>
        <v>0</v>
      </c>
      <c r="T794" s="95">
        <f t="shared" ref="T794" si="2685">SUM(T795:T797)</f>
        <v>0</v>
      </c>
      <c r="U794" s="96">
        <f t="shared" ref="U794" si="2686">SUM(U795:U797)</f>
        <v>0</v>
      </c>
      <c r="V794" s="94">
        <f t="shared" ref="V794" si="2687">SUM(V795:V797)</f>
        <v>0</v>
      </c>
      <c r="W794" s="95">
        <f t="shared" ref="W794" si="2688">SUM(W795:W797)</f>
        <v>0</v>
      </c>
      <c r="X794" s="97">
        <f t="shared" ref="X794" si="2689">SUM(X795:X797)</f>
        <v>0</v>
      </c>
      <c r="Y794" s="116" t="str">
        <f t="shared" si="2603"/>
        <v/>
      </c>
    </row>
    <row r="795" spans="1:25" hidden="1">
      <c r="A795" s="48"/>
      <c r="B795" s="43"/>
      <c r="C795" s="49"/>
      <c r="D795" s="76"/>
      <c r="E795" s="50">
        <v>611100</v>
      </c>
      <c r="F795" s="51" t="s">
        <v>70</v>
      </c>
      <c r="G795" s="99">
        <v>82290</v>
      </c>
      <c r="H795" s="100">
        <v>0</v>
      </c>
      <c r="I795" s="98">
        <f>SUM(G795:H795)</f>
        <v>82290</v>
      </c>
      <c r="J795" s="99"/>
      <c r="K795" s="100"/>
      <c r="L795" s="98">
        <f>SUM(J795:K795)</f>
        <v>0</v>
      </c>
      <c r="M795" s="52"/>
      <c r="N795" s="53"/>
      <c r="O795" s="98">
        <f>SUM(M795:N795)</f>
        <v>0</v>
      </c>
      <c r="P795" s="52"/>
      <c r="Q795" s="53"/>
      <c r="R795" s="98">
        <f>SUM(P795:Q795)</f>
        <v>0</v>
      </c>
      <c r="S795" s="52"/>
      <c r="T795" s="53"/>
      <c r="U795" s="98">
        <f>SUM(S795:T795)</f>
        <v>0</v>
      </c>
      <c r="V795" s="99">
        <f t="shared" ref="V795:V797" si="2690">S795+P795+M795+J795</f>
        <v>0</v>
      </c>
      <c r="W795" s="100">
        <f t="shared" ref="W795:W797" si="2691">T795+Q795+N795+K795</f>
        <v>0</v>
      </c>
      <c r="X795" s="101">
        <f>SUM(V795:W795)</f>
        <v>0</v>
      </c>
      <c r="Y795" s="116" t="str">
        <f t="shared" si="2603"/>
        <v/>
      </c>
    </row>
    <row r="796" spans="1:25" hidden="1">
      <c r="A796" s="48"/>
      <c r="B796" s="43"/>
      <c r="C796" s="49"/>
      <c r="D796" s="76"/>
      <c r="E796" s="50">
        <v>611200</v>
      </c>
      <c r="F796" s="51" t="s">
        <v>71</v>
      </c>
      <c r="G796" s="99">
        <v>19670</v>
      </c>
      <c r="H796" s="100">
        <v>0</v>
      </c>
      <c r="I796" s="98">
        <f t="shared" ref="I796:I797" si="2692">SUM(G796:H796)</f>
        <v>19670</v>
      </c>
      <c r="J796" s="99"/>
      <c r="K796" s="100"/>
      <c r="L796" s="98">
        <f t="shared" ref="L796:L797" si="2693">SUM(J796:K796)</f>
        <v>0</v>
      </c>
      <c r="M796" s="52"/>
      <c r="N796" s="53"/>
      <c r="O796" s="98">
        <f t="shared" ref="O796:O797" si="2694">SUM(M796:N796)</f>
        <v>0</v>
      </c>
      <c r="P796" s="52"/>
      <c r="Q796" s="53"/>
      <c r="R796" s="98">
        <f t="shared" ref="R796:R797" si="2695">SUM(P796:Q796)</f>
        <v>0</v>
      </c>
      <c r="S796" s="52"/>
      <c r="T796" s="53"/>
      <c r="U796" s="98">
        <f t="shared" ref="U796:U797" si="2696">SUM(S796:T796)</f>
        <v>0</v>
      </c>
      <c r="V796" s="99">
        <f t="shared" si="2690"/>
        <v>0</v>
      </c>
      <c r="W796" s="100">
        <f t="shared" si="2691"/>
        <v>0</v>
      </c>
      <c r="X796" s="101">
        <f t="shared" ref="X796:X797" si="2697">SUM(V796:W796)</f>
        <v>0</v>
      </c>
      <c r="Y796" s="116" t="str">
        <f t="shared" si="2603"/>
        <v/>
      </c>
    </row>
    <row r="797" spans="1:25" hidden="1">
      <c r="A797" s="48"/>
      <c r="B797" s="43"/>
      <c r="C797" s="49"/>
      <c r="D797" s="76"/>
      <c r="E797" s="50">
        <v>611200</v>
      </c>
      <c r="F797" s="51" t="s">
        <v>72</v>
      </c>
      <c r="G797" s="99">
        <v>0</v>
      </c>
      <c r="H797" s="100">
        <v>0</v>
      </c>
      <c r="I797" s="98">
        <f t="shared" si="2692"/>
        <v>0</v>
      </c>
      <c r="J797" s="99"/>
      <c r="K797" s="100"/>
      <c r="L797" s="98">
        <f t="shared" si="2693"/>
        <v>0</v>
      </c>
      <c r="M797" s="52"/>
      <c r="N797" s="53"/>
      <c r="O797" s="98">
        <f t="shared" si="2694"/>
        <v>0</v>
      </c>
      <c r="P797" s="52"/>
      <c r="Q797" s="53"/>
      <c r="R797" s="98">
        <f t="shared" si="2695"/>
        <v>0</v>
      </c>
      <c r="S797" s="52"/>
      <c r="T797" s="53"/>
      <c r="U797" s="98">
        <f t="shared" si="2696"/>
        <v>0</v>
      </c>
      <c r="V797" s="99">
        <f t="shared" si="2690"/>
        <v>0</v>
      </c>
      <c r="W797" s="100">
        <f t="shared" si="2691"/>
        <v>0</v>
      </c>
      <c r="X797" s="101">
        <f t="shared" si="2697"/>
        <v>0</v>
      </c>
      <c r="Y797" s="116" t="str">
        <f t="shared" si="2603"/>
        <v/>
      </c>
    </row>
    <row r="798" spans="1:25" hidden="1">
      <c r="A798" s="40"/>
      <c r="B798" s="41"/>
      <c r="C798" s="42"/>
      <c r="D798" s="76"/>
      <c r="E798" s="44">
        <v>612000</v>
      </c>
      <c r="F798" s="45" t="s">
        <v>73</v>
      </c>
      <c r="G798" s="94">
        <f>G799</f>
        <v>8800</v>
      </c>
      <c r="H798" s="95">
        <f t="shared" ref="H798" si="2698">H799</f>
        <v>0</v>
      </c>
      <c r="I798" s="96">
        <f t="shared" ref="I798" si="2699">I799</f>
        <v>8800</v>
      </c>
      <c r="J798" s="94">
        <f t="shared" ref="J798" si="2700">J799</f>
        <v>0</v>
      </c>
      <c r="K798" s="95">
        <f t="shared" ref="K798" si="2701">K799</f>
        <v>0</v>
      </c>
      <c r="L798" s="96">
        <f t="shared" ref="L798" si="2702">L799</f>
        <v>0</v>
      </c>
      <c r="M798" s="94">
        <f t="shared" ref="M798" si="2703">M799</f>
        <v>0</v>
      </c>
      <c r="N798" s="95">
        <f t="shared" ref="N798" si="2704">N799</f>
        <v>0</v>
      </c>
      <c r="O798" s="96">
        <f t="shared" ref="O798" si="2705">O799</f>
        <v>0</v>
      </c>
      <c r="P798" s="94">
        <f t="shared" ref="P798" si="2706">P799</f>
        <v>0</v>
      </c>
      <c r="Q798" s="95">
        <f t="shared" ref="Q798" si="2707">Q799</f>
        <v>0</v>
      </c>
      <c r="R798" s="96">
        <f t="shared" ref="R798" si="2708">R799</f>
        <v>0</v>
      </c>
      <c r="S798" s="94">
        <f t="shared" ref="S798" si="2709">S799</f>
        <v>0</v>
      </c>
      <c r="T798" s="95">
        <f t="shared" ref="T798" si="2710">T799</f>
        <v>0</v>
      </c>
      <c r="U798" s="96">
        <f t="shared" ref="U798" si="2711">U799</f>
        <v>0</v>
      </c>
      <c r="V798" s="94">
        <f t="shared" ref="V798" si="2712">V799</f>
        <v>0</v>
      </c>
      <c r="W798" s="95">
        <f t="shared" ref="W798" si="2713">W799</f>
        <v>0</v>
      </c>
      <c r="X798" s="97">
        <f t="shared" ref="X798" si="2714">X799</f>
        <v>0</v>
      </c>
      <c r="Y798" s="116" t="str">
        <f t="shared" si="2603"/>
        <v/>
      </c>
    </row>
    <row r="799" spans="1:25" hidden="1">
      <c r="A799" s="48"/>
      <c r="B799" s="43"/>
      <c r="C799" s="49"/>
      <c r="D799" s="76"/>
      <c r="E799" s="50">
        <v>612100</v>
      </c>
      <c r="F799" s="51" t="s">
        <v>73</v>
      </c>
      <c r="G799" s="99">
        <v>8800</v>
      </c>
      <c r="H799" s="100">
        <v>0</v>
      </c>
      <c r="I799" s="98">
        <f>SUM(G799:H799)</f>
        <v>8800</v>
      </c>
      <c r="J799" s="99"/>
      <c r="K799" s="100"/>
      <c r="L799" s="98">
        <f>SUM(J799:K799)</f>
        <v>0</v>
      </c>
      <c r="M799" s="52"/>
      <c r="N799" s="53"/>
      <c r="O799" s="98">
        <f>SUM(M799:N799)</f>
        <v>0</v>
      </c>
      <c r="P799" s="52"/>
      <c r="Q799" s="53"/>
      <c r="R799" s="98">
        <f>SUM(P799:Q799)</f>
        <v>0</v>
      </c>
      <c r="S799" s="52"/>
      <c r="T799" s="53"/>
      <c r="U799" s="98">
        <f>SUM(S799:T799)</f>
        <v>0</v>
      </c>
      <c r="V799" s="99">
        <f>S799+P799+M799+J799</f>
        <v>0</v>
      </c>
      <c r="W799" s="100">
        <f>T799+Q799+N799+K799</f>
        <v>0</v>
      </c>
      <c r="X799" s="101">
        <f>SUM(V799:W799)</f>
        <v>0</v>
      </c>
      <c r="Y799" s="116" t="str">
        <f t="shared" si="2603"/>
        <v/>
      </c>
    </row>
    <row r="800" spans="1:25" hidden="1">
      <c r="A800" s="40"/>
      <c r="B800" s="41"/>
      <c r="C800" s="42"/>
      <c r="D800" s="76"/>
      <c r="E800" s="44">
        <v>613000</v>
      </c>
      <c r="F800" s="45" t="s">
        <v>74</v>
      </c>
      <c r="G800" s="94">
        <f>SUM(G801:G810)</f>
        <v>18800</v>
      </c>
      <c r="H800" s="95">
        <f t="shared" ref="H800" si="2715">SUM(H801:H810)</f>
        <v>0</v>
      </c>
      <c r="I800" s="96">
        <f t="shared" ref="I800" si="2716">SUM(I801:I810)</f>
        <v>18800</v>
      </c>
      <c r="J800" s="94">
        <f t="shared" ref="J800" si="2717">SUM(J801:J810)</f>
        <v>0</v>
      </c>
      <c r="K800" s="95">
        <f t="shared" ref="K800" si="2718">SUM(K801:K810)</f>
        <v>0</v>
      </c>
      <c r="L800" s="96">
        <f t="shared" ref="L800" si="2719">SUM(L801:L810)</f>
        <v>0</v>
      </c>
      <c r="M800" s="94">
        <f t="shared" ref="M800" si="2720">SUM(M801:M810)</f>
        <v>0</v>
      </c>
      <c r="N800" s="95">
        <f t="shared" ref="N800" si="2721">SUM(N801:N810)</f>
        <v>0</v>
      </c>
      <c r="O800" s="96">
        <f t="shared" ref="O800" si="2722">SUM(O801:O810)</f>
        <v>0</v>
      </c>
      <c r="P800" s="94">
        <f t="shared" ref="P800" si="2723">SUM(P801:P810)</f>
        <v>0</v>
      </c>
      <c r="Q800" s="95">
        <f t="shared" ref="Q800" si="2724">SUM(Q801:Q810)</f>
        <v>0</v>
      </c>
      <c r="R800" s="96">
        <f t="shared" ref="R800" si="2725">SUM(R801:R810)</f>
        <v>0</v>
      </c>
      <c r="S800" s="94">
        <f t="shared" ref="S800" si="2726">SUM(S801:S810)</f>
        <v>0</v>
      </c>
      <c r="T800" s="95">
        <f t="shared" ref="T800" si="2727">SUM(T801:T810)</f>
        <v>0</v>
      </c>
      <c r="U800" s="96">
        <f t="shared" ref="U800" si="2728">SUM(U801:U810)</f>
        <v>0</v>
      </c>
      <c r="V800" s="94">
        <f t="shared" ref="V800" si="2729">SUM(V801:V810)</f>
        <v>0</v>
      </c>
      <c r="W800" s="95">
        <f t="shared" ref="W800" si="2730">SUM(W801:W810)</f>
        <v>0</v>
      </c>
      <c r="X800" s="97">
        <f t="shared" ref="X800" si="2731">SUM(X801:X810)</f>
        <v>0</v>
      </c>
      <c r="Y800" s="116" t="str">
        <f t="shared" si="2603"/>
        <v/>
      </c>
    </row>
    <row r="801" spans="1:25" hidden="1">
      <c r="A801" s="48"/>
      <c r="B801" s="43"/>
      <c r="C801" s="49"/>
      <c r="D801" s="76"/>
      <c r="E801" s="50">
        <v>613100</v>
      </c>
      <c r="F801" s="54" t="s">
        <v>75</v>
      </c>
      <c r="G801" s="99">
        <v>400</v>
      </c>
      <c r="H801" s="100">
        <v>0</v>
      </c>
      <c r="I801" s="98">
        <f t="shared" ref="I801:I810" si="2732">SUM(G801:H801)</f>
        <v>400</v>
      </c>
      <c r="J801" s="99"/>
      <c r="K801" s="100"/>
      <c r="L801" s="98">
        <f t="shared" ref="L801:L810" si="2733">SUM(J801:K801)</f>
        <v>0</v>
      </c>
      <c r="M801" s="52"/>
      <c r="N801" s="53"/>
      <c r="O801" s="98">
        <f t="shared" ref="O801:O810" si="2734">SUM(M801:N801)</f>
        <v>0</v>
      </c>
      <c r="P801" s="52"/>
      <c r="Q801" s="53"/>
      <c r="R801" s="98">
        <f t="shared" ref="R801:R810" si="2735">SUM(P801:Q801)</f>
        <v>0</v>
      </c>
      <c r="S801" s="52"/>
      <c r="T801" s="53"/>
      <c r="U801" s="98">
        <f t="shared" ref="U801:U810" si="2736">SUM(S801:T801)</f>
        <v>0</v>
      </c>
      <c r="V801" s="99">
        <f t="shared" ref="V801:V810" si="2737">S801+P801+M801+J801</f>
        <v>0</v>
      </c>
      <c r="W801" s="100">
        <f t="shared" ref="W801:W810" si="2738">T801+Q801+N801+K801</f>
        <v>0</v>
      </c>
      <c r="X801" s="101">
        <f t="shared" ref="X801:X810" si="2739">SUM(V801:W801)</f>
        <v>0</v>
      </c>
      <c r="Y801" s="116" t="str">
        <f t="shared" si="2603"/>
        <v/>
      </c>
    </row>
    <row r="802" spans="1:25" hidden="1">
      <c r="A802" s="48"/>
      <c r="B802" s="43"/>
      <c r="C802" s="49"/>
      <c r="D802" s="76"/>
      <c r="E802" s="50">
        <v>613200</v>
      </c>
      <c r="F802" s="54" t="s">
        <v>76</v>
      </c>
      <c r="G802" s="99">
        <v>5500</v>
      </c>
      <c r="H802" s="100">
        <v>0</v>
      </c>
      <c r="I802" s="98">
        <f t="shared" si="2732"/>
        <v>5500</v>
      </c>
      <c r="J802" s="99"/>
      <c r="K802" s="100"/>
      <c r="L802" s="98">
        <f t="shared" si="2733"/>
        <v>0</v>
      </c>
      <c r="M802" s="52"/>
      <c r="N802" s="53"/>
      <c r="O802" s="98">
        <f t="shared" si="2734"/>
        <v>0</v>
      </c>
      <c r="P802" s="52"/>
      <c r="Q802" s="53"/>
      <c r="R802" s="98">
        <f t="shared" si="2735"/>
        <v>0</v>
      </c>
      <c r="S802" s="52"/>
      <c r="T802" s="53"/>
      <c r="U802" s="98">
        <f t="shared" si="2736"/>
        <v>0</v>
      </c>
      <c r="V802" s="99">
        <f t="shared" si="2737"/>
        <v>0</v>
      </c>
      <c r="W802" s="100">
        <f t="shared" si="2738"/>
        <v>0</v>
      </c>
      <c r="X802" s="101">
        <f t="shared" si="2739"/>
        <v>0</v>
      </c>
      <c r="Y802" s="116" t="str">
        <f t="shared" si="2603"/>
        <v/>
      </c>
    </row>
    <row r="803" spans="1:25" hidden="1">
      <c r="A803" s="48"/>
      <c r="B803" s="43"/>
      <c r="C803" s="49"/>
      <c r="D803" s="76"/>
      <c r="E803" s="50">
        <v>613300</v>
      </c>
      <c r="F803" s="54" t="s">
        <v>77</v>
      </c>
      <c r="G803" s="99">
        <v>3600</v>
      </c>
      <c r="H803" s="100">
        <v>0</v>
      </c>
      <c r="I803" s="98">
        <f t="shared" si="2732"/>
        <v>3600</v>
      </c>
      <c r="J803" s="99"/>
      <c r="K803" s="100"/>
      <c r="L803" s="98">
        <f t="shared" si="2733"/>
        <v>0</v>
      </c>
      <c r="M803" s="52"/>
      <c r="N803" s="53"/>
      <c r="O803" s="98">
        <f t="shared" si="2734"/>
        <v>0</v>
      </c>
      <c r="P803" s="52"/>
      <c r="Q803" s="53"/>
      <c r="R803" s="98">
        <f t="shared" si="2735"/>
        <v>0</v>
      </c>
      <c r="S803" s="52"/>
      <c r="T803" s="53"/>
      <c r="U803" s="98">
        <f t="shared" si="2736"/>
        <v>0</v>
      </c>
      <c r="V803" s="99">
        <f t="shared" si="2737"/>
        <v>0</v>
      </c>
      <c r="W803" s="100">
        <f t="shared" si="2738"/>
        <v>0</v>
      </c>
      <c r="X803" s="101">
        <f t="shared" si="2739"/>
        <v>0</v>
      </c>
      <c r="Y803" s="116" t="str">
        <f t="shared" si="2603"/>
        <v/>
      </c>
    </row>
    <row r="804" spans="1:25" hidden="1">
      <c r="A804" s="48"/>
      <c r="B804" s="43"/>
      <c r="C804" s="49"/>
      <c r="D804" s="76"/>
      <c r="E804" s="50">
        <v>613400</v>
      </c>
      <c r="F804" s="54" t="s">
        <v>78</v>
      </c>
      <c r="G804" s="99">
        <v>1500</v>
      </c>
      <c r="H804" s="100">
        <v>0</v>
      </c>
      <c r="I804" s="98">
        <f t="shared" si="2732"/>
        <v>1500</v>
      </c>
      <c r="J804" s="99"/>
      <c r="K804" s="100"/>
      <c r="L804" s="98">
        <f t="shared" si="2733"/>
        <v>0</v>
      </c>
      <c r="M804" s="52"/>
      <c r="N804" s="53"/>
      <c r="O804" s="98">
        <f t="shared" si="2734"/>
        <v>0</v>
      </c>
      <c r="P804" s="52"/>
      <c r="Q804" s="53"/>
      <c r="R804" s="98">
        <f t="shared" si="2735"/>
        <v>0</v>
      </c>
      <c r="S804" s="52"/>
      <c r="T804" s="53"/>
      <c r="U804" s="98">
        <f t="shared" si="2736"/>
        <v>0</v>
      </c>
      <c r="V804" s="99">
        <f t="shared" si="2737"/>
        <v>0</v>
      </c>
      <c r="W804" s="100">
        <f t="shared" si="2738"/>
        <v>0</v>
      </c>
      <c r="X804" s="101">
        <f t="shared" si="2739"/>
        <v>0</v>
      </c>
      <c r="Y804" s="116" t="str">
        <f t="shared" si="2603"/>
        <v/>
      </c>
    </row>
    <row r="805" spans="1:25" hidden="1">
      <c r="A805" s="48"/>
      <c r="B805" s="43"/>
      <c r="C805" s="49"/>
      <c r="D805" s="76"/>
      <c r="E805" s="50">
        <v>613500</v>
      </c>
      <c r="F805" s="54" t="s">
        <v>79</v>
      </c>
      <c r="G805" s="99">
        <v>0</v>
      </c>
      <c r="H805" s="100">
        <v>0</v>
      </c>
      <c r="I805" s="98">
        <f t="shared" si="2732"/>
        <v>0</v>
      </c>
      <c r="J805" s="99"/>
      <c r="K805" s="100"/>
      <c r="L805" s="98">
        <f t="shared" si="2733"/>
        <v>0</v>
      </c>
      <c r="M805" s="52"/>
      <c r="N805" s="53"/>
      <c r="O805" s="98">
        <f t="shared" si="2734"/>
        <v>0</v>
      </c>
      <c r="P805" s="52"/>
      <c r="Q805" s="53"/>
      <c r="R805" s="98">
        <f t="shared" si="2735"/>
        <v>0</v>
      </c>
      <c r="S805" s="52"/>
      <c r="T805" s="53"/>
      <c r="U805" s="98">
        <f t="shared" si="2736"/>
        <v>0</v>
      </c>
      <c r="V805" s="99">
        <f t="shared" si="2737"/>
        <v>0</v>
      </c>
      <c r="W805" s="100">
        <f t="shared" si="2738"/>
        <v>0</v>
      </c>
      <c r="X805" s="101">
        <f t="shared" si="2739"/>
        <v>0</v>
      </c>
      <c r="Y805" s="116" t="str">
        <f t="shared" si="2603"/>
        <v/>
      </c>
    </row>
    <row r="806" spans="1:25" hidden="1">
      <c r="A806" s="48"/>
      <c r="B806" s="43"/>
      <c r="C806" s="49"/>
      <c r="D806" s="76"/>
      <c r="E806" s="50">
        <v>613600</v>
      </c>
      <c r="F806" s="54" t="s">
        <v>82</v>
      </c>
      <c r="G806" s="99">
        <v>0</v>
      </c>
      <c r="H806" s="100">
        <v>0</v>
      </c>
      <c r="I806" s="98">
        <f t="shared" si="2732"/>
        <v>0</v>
      </c>
      <c r="J806" s="99"/>
      <c r="K806" s="100"/>
      <c r="L806" s="98">
        <f t="shared" si="2733"/>
        <v>0</v>
      </c>
      <c r="M806" s="52"/>
      <c r="N806" s="53"/>
      <c r="O806" s="98">
        <f t="shared" si="2734"/>
        <v>0</v>
      </c>
      <c r="P806" s="52"/>
      <c r="Q806" s="53"/>
      <c r="R806" s="98">
        <f t="shared" si="2735"/>
        <v>0</v>
      </c>
      <c r="S806" s="52"/>
      <c r="T806" s="53"/>
      <c r="U806" s="98">
        <f t="shared" si="2736"/>
        <v>0</v>
      </c>
      <c r="V806" s="99">
        <f t="shared" si="2737"/>
        <v>0</v>
      </c>
      <c r="W806" s="100">
        <f t="shared" si="2738"/>
        <v>0</v>
      </c>
      <c r="X806" s="101">
        <f t="shared" si="2739"/>
        <v>0</v>
      </c>
      <c r="Y806" s="116" t="str">
        <f t="shared" si="2603"/>
        <v/>
      </c>
    </row>
    <row r="807" spans="1:25" hidden="1">
      <c r="A807" s="48"/>
      <c r="B807" s="43"/>
      <c r="C807" s="49"/>
      <c r="D807" s="76"/>
      <c r="E807" s="50">
        <v>613700</v>
      </c>
      <c r="F807" s="54" t="s">
        <v>80</v>
      </c>
      <c r="G807" s="99">
        <v>500</v>
      </c>
      <c r="H807" s="100">
        <v>0</v>
      </c>
      <c r="I807" s="98">
        <f t="shared" si="2732"/>
        <v>500</v>
      </c>
      <c r="J807" s="99"/>
      <c r="K807" s="100"/>
      <c r="L807" s="98">
        <f t="shared" si="2733"/>
        <v>0</v>
      </c>
      <c r="M807" s="52"/>
      <c r="N807" s="53"/>
      <c r="O807" s="98">
        <f t="shared" si="2734"/>
        <v>0</v>
      </c>
      <c r="P807" s="52"/>
      <c r="Q807" s="53"/>
      <c r="R807" s="98">
        <f t="shared" si="2735"/>
        <v>0</v>
      </c>
      <c r="S807" s="52"/>
      <c r="T807" s="53"/>
      <c r="U807" s="98">
        <f t="shared" si="2736"/>
        <v>0</v>
      </c>
      <c r="V807" s="99">
        <f t="shared" si="2737"/>
        <v>0</v>
      </c>
      <c r="W807" s="100">
        <f t="shared" si="2738"/>
        <v>0</v>
      </c>
      <c r="X807" s="101">
        <f t="shared" si="2739"/>
        <v>0</v>
      </c>
      <c r="Y807" s="116" t="str">
        <f t="shared" si="2603"/>
        <v/>
      </c>
    </row>
    <row r="808" spans="1:25" hidden="1">
      <c r="A808" s="48"/>
      <c r="B808" s="43"/>
      <c r="C808" s="49"/>
      <c r="D808" s="76"/>
      <c r="E808" s="50">
        <v>613800</v>
      </c>
      <c r="F808" s="54" t="s">
        <v>83</v>
      </c>
      <c r="G808" s="99">
        <v>0</v>
      </c>
      <c r="H808" s="100">
        <v>0</v>
      </c>
      <c r="I808" s="98">
        <f t="shared" si="2732"/>
        <v>0</v>
      </c>
      <c r="J808" s="99"/>
      <c r="K808" s="100"/>
      <c r="L808" s="98">
        <f t="shared" si="2733"/>
        <v>0</v>
      </c>
      <c r="M808" s="52"/>
      <c r="N808" s="53"/>
      <c r="O808" s="98">
        <f t="shared" si="2734"/>
        <v>0</v>
      </c>
      <c r="P808" s="52"/>
      <c r="Q808" s="53"/>
      <c r="R808" s="98">
        <f t="shared" si="2735"/>
        <v>0</v>
      </c>
      <c r="S808" s="52"/>
      <c r="T808" s="53"/>
      <c r="U808" s="98">
        <f t="shared" si="2736"/>
        <v>0</v>
      </c>
      <c r="V808" s="99">
        <f t="shared" si="2737"/>
        <v>0</v>
      </c>
      <c r="W808" s="100">
        <f t="shared" si="2738"/>
        <v>0</v>
      </c>
      <c r="X808" s="101">
        <f t="shared" si="2739"/>
        <v>0</v>
      </c>
      <c r="Y808" s="116" t="str">
        <f t="shared" si="2603"/>
        <v/>
      </c>
    </row>
    <row r="809" spans="1:25" hidden="1">
      <c r="A809" s="48"/>
      <c r="B809" s="43"/>
      <c r="C809" s="49"/>
      <c r="D809" s="76"/>
      <c r="E809" s="50">
        <v>613900</v>
      </c>
      <c r="F809" s="54" t="s">
        <v>81</v>
      </c>
      <c r="G809" s="99">
        <v>7300</v>
      </c>
      <c r="H809" s="100">
        <v>0</v>
      </c>
      <c r="I809" s="98">
        <f t="shared" si="2732"/>
        <v>7300</v>
      </c>
      <c r="J809" s="99"/>
      <c r="K809" s="100"/>
      <c r="L809" s="98">
        <f t="shared" si="2733"/>
        <v>0</v>
      </c>
      <c r="M809" s="52"/>
      <c r="N809" s="53"/>
      <c r="O809" s="98">
        <f t="shared" si="2734"/>
        <v>0</v>
      </c>
      <c r="P809" s="52"/>
      <c r="Q809" s="53"/>
      <c r="R809" s="98">
        <f t="shared" si="2735"/>
        <v>0</v>
      </c>
      <c r="S809" s="52"/>
      <c r="T809" s="53"/>
      <c r="U809" s="98">
        <f t="shared" si="2736"/>
        <v>0</v>
      </c>
      <c r="V809" s="99">
        <f t="shared" si="2737"/>
        <v>0</v>
      </c>
      <c r="W809" s="100">
        <f t="shared" si="2738"/>
        <v>0</v>
      </c>
      <c r="X809" s="101">
        <f t="shared" si="2739"/>
        <v>0</v>
      </c>
      <c r="Y809" s="116" t="str">
        <f t="shared" si="2603"/>
        <v/>
      </c>
    </row>
    <row r="810" spans="1:25" hidden="1">
      <c r="A810" s="48"/>
      <c r="B810" s="43"/>
      <c r="C810" s="49"/>
      <c r="D810" s="76"/>
      <c r="E810" s="50">
        <v>613900</v>
      </c>
      <c r="F810" s="54" t="s">
        <v>84</v>
      </c>
      <c r="G810" s="99">
        <v>0</v>
      </c>
      <c r="H810" s="100">
        <v>0</v>
      </c>
      <c r="I810" s="98">
        <f t="shared" si="2732"/>
        <v>0</v>
      </c>
      <c r="J810" s="99"/>
      <c r="K810" s="100"/>
      <c r="L810" s="98">
        <f t="shared" si="2733"/>
        <v>0</v>
      </c>
      <c r="M810" s="52"/>
      <c r="N810" s="53"/>
      <c r="O810" s="98">
        <f t="shared" si="2734"/>
        <v>0</v>
      </c>
      <c r="P810" s="52"/>
      <c r="Q810" s="53"/>
      <c r="R810" s="98">
        <f t="shared" si="2735"/>
        <v>0</v>
      </c>
      <c r="S810" s="52"/>
      <c r="T810" s="53"/>
      <c r="U810" s="98">
        <f t="shared" si="2736"/>
        <v>0</v>
      </c>
      <c r="V810" s="99">
        <f t="shared" si="2737"/>
        <v>0</v>
      </c>
      <c r="W810" s="100">
        <f t="shared" si="2738"/>
        <v>0</v>
      </c>
      <c r="X810" s="101">
        <f t="shared" si="2739"/>
        <v>0</v>
      </c>
      <c r="Y810" s="116" t="str">
        <f t="shared" si="2603"/>
        <v/>
      </c>
    </row>
    <row r="811" spans="1:25" hidden="1">
      <c r="A811" s="40"/>
      <c r="B811" s="41"/>
      <c r="C811" s="42"/>
      <c r="D811" s="76"/>
      <c r="E811" s="44">
        <v>821000</v>
      </c>
      <c r="F811" s="45" t="s">
        <v>85</v>
      </c>
      <c r="G811" s="94">
        <f>SUM(G812:G813)</f>
        <v>0</v>
      </c>
      <c r="H811" s="95">
        <f t="shared" ref="H811" si="2740">SUM(H812:H813)</f>
        <v>0</v>
      </c>
      <c r="I811" s="96">
        <f t="shared" ref="I811" si="2741">SUM(I812:I813)</f>
        <v>0</v>
      </c>
      <c r="J811" s="94">
        <f t="shared" ref="J811" si="2742">SUM(J812:J813)</f>
        <v>0</v>
      </c>
      <c r="K811" s="95">
        <f t="shared" ref="K811" si="2743">SUM(K812:K813)</f>
        <v>0</v>
      </c>
      <c r="L811" s="96">
        <f t="shared" ref="L811" si="2744">SUM(L812:L813)</f>
        <v>0</v>
      </c>
      <c r="M811" s="94">
        <f t="shared" ref="M811" si="2745">SUM(M812:M813)</f>
        <v>0</v>
      </c>
      <c r="N811" s="95">
        <f t="shared" ref="N811" si="2746">SUM(N812:N813)</f>
        <v>0</v>
      </c>
      <c r="O811" s="96">
        <f t="shared" ref="O811" si="2747">SUM(O812:O813)</f>
        <v>0</v>
      </c>
      <c r="P811" s="94">
        <f t="shared" ref="P811" si="2748">SUM(P812:P813)</f>
        <v>0</v>
      </c>
      <c r="Q811" s="95">
        <f t="shared" ref="Q811" si="2749">SUM(Q812:Q813)</f>
        <v>0</v>
      </c>
      <c r="R811" s="96">
        <f t="shared" ref="R811" si="2750">SUM(R812:R813)</f>
        <v>0</v>
      </c>
      <c r="S811" s="94">
        <f t="shared" ref="S811" si="2751">SUM(S812:S813)</f>
        <v>0</v>
      </c>
      <c r="T811" s="95">
        <f t="shared" ref="T811" si="2752">SUM(T812:T813)</f>
        <v>0</v>
      </c>
      <c r="U811" s="96">
        <f t="shared" ref="U811" si="2753">SUM(U812:U813)</f>
        <v>0</v>
      </c>
      <c r="V811" s="94">
        <f t="shared" ref="V811" si="2754">SUM(V812:V813)</f>
        <v>0</v>
      </c>
      <c r="W811" s="95">
        <f t="shared" ref="W811" si="2755">SUM(W812:W813)</f>
        <v>0</v>
      </c>
      <c r="X811" s="97">
        <f t="shared" ref="X811" si="2756">SUM(X812:X813)</f>
        <v>0</v>
      </c>
      <c r="Y811" s="116" t="str">
        <f t="shared" si="2603"/>
        <v/>
      </c>
    </row>
    <row r="812" spans="1:25" hidden="1">
      <c r="A812" s="48"/>
      <c r="B812" s="43"/>
      <c r="C812" s="49"/>
      <c r="D812" s="76"/>
      <c r="E812" s="50">
        <v>821200</v>
      </c>
      <c r="F812" s="51" t="s">
        <v>86</v>
      </c>
      <c r="G812" s="99">
        <v>0</v>
      </c>
      <c r="H812" s="100">
        <v>0</v>
      </c>
      <c r="I812" s="98">
        <f>SUM(G812:H812)</f>
        <v>0</v>
      </c>
      <c r="J812" s="99"/>
      <c r="K812" s="100"/>
      <c r="L812" s="98">
        <f>SUM(J812:K812)</f>
        <v>0</v>
      </c>
      <c r="M812" s="52"/>
      <c r="N812" s="53"/>
      <c r="O812" s="98">
        <f>SUM(M812:N812)</f>
        <v>0</v>
      </c>
      <c r="P812" s="52"/>
      <c r="Q812" s="53"/>
      <c r="R812" s="98">
        <f>SUM(P812:Q812)</f>
        <v>0</v>
      </c>
      <c r="S812" s="52"/>
      <c r="T812" s="53"/>
      <c r="U812" s="98">
        <f>SUM(S812:T812)</f>
        <v>0</v>
      </c>
      <c r="V812" s="99">
        <f t="shared" ref="V812:V813" si="2757">S812+P812+M812+J812</f>
        <v>0</v>
      </c>
      <c r="W812" s="100">
        <f t="shared" ref="W812:W813" si="2758">T812+Q812+N812+K812</f>
        <v>0</v>
      </c>
      <c r="X812" s="101">
        <f>SUM(V812:W812)</f>
        <v>0</v>
      </c>
      <c r="Y812" s="116" t="str">
        <f t="shared" si="2603"/>
        <v/>
      </c>
    </row>
    <row r="813" spans="1:25" ht="12.75" hidden="1" thickBot="1">
      <c r="A813" s="55"/>
      <c r="B813" s="56"/>
      <c r="C813" s="57"/>
      <c r="D813" s="81"/>
      <c r="E813" s="58">
        <v>821300</v>
      </c>
      <c r="F813" s="59" t="s">
        <v>87</v>
      </c>
      <c r="G813" s="103">
        <v>0</v>
      </c>
      <c r="H813" s="104">
        <v>0</v>
      </c>
      <c r="I813" s="102">
        <f>SUM(G813:H813)</f>
        <v>0</v>
      </c>
      <c r="J813" s="103"/>
      <c r="K813" s="104"/>
      <c r="L813" s="102">
        <f>SUM(J813:K813)</f>
        <v>0</v>
      </c>
      <c r="M813" s="60"/>
      <c r="N813" s="61"/>
      <c r="O813" s="102">
        <f>SUM(M813:N813)</f>
        <v>0</v>
      </c>
      <c r="P813" s="60"/>
      <c r="Q813" s="61"/>
      <c r="R813" s="102">
        <f>SUM(P813:Q813)</f>
        <v>0</v>
      </c>
      <c r="S813" s="60"/>
      <c r="T813" s="61"/>
      <c r="U813" s="102">
        <f>SUM(S813:T813)</f>
        <v>0</v>
      </c>
      <c r="V813" s="103">
        <f t="shared" si="2757"/>
        <v>0</v>
      </c>
      <c r="W813" s="104">
        <f t="shared" si="2758"/>
        <v>0</v>
      </c>
      <c r="X813" s="105">
        <f>SUM(V813:W813)</f>
        <v>0</v>
      </c>
      <c r="Y813" s="116" t="str">
        <f t="shared" si="2603"/>
        <v/>
      </c>
    </row>
    <row r="814" spans="1:25" ht="12.75" hidden="1" thickBot="1">
      <c r="A814" s="62"/>
      <c r="B814" s="63"/>
      <c r="C814" s="64"/>
      <c r="D814" s="87"/>
      <c r="E814" s="63"/>
      <c r="F814" s="66" t="s">
        <v>192</v>
      </c>
      <c r="G814" s="106">
        <f>G794+G798+G800+G811</f>
        <v>129560</v>
      </c>
      <c r="H814" s="107">
        <f t="shared" ref="H814:X814" si="2759">H794+H798+H800+H811</f>
        <v>0</v>
      </c>
      <c r="I814" s="108">
        <f t="shared" si="2759"/>
        <v>129560</v>
      </c>
      <c r="J814" s="106">
        <f t="shared" si="2759"/>
        <v>0</v>
      </c>
      <c r="K814" s="107">
        <f t="shared" si="2759"/>
        <v>0</v>
      </c>
      <c r="L814" s="108">
        <f t="shared" si="2759"/>
        <v>0</v>
      </c>
      <c r="M814" s="106">
        <f t="shared" si="2759"/>
        <v>0</v>
      </c>
      <c r="N814" s="107">
        <f t="shared" si="2759"/>
        <v>0</v>
      </c>
      <c r="O814" s="108">
        <f t="shared" si="2759"/>
        <v>0</v>
      </c>
      <c r="P814" s="106">
        <f t="shared" si="2759"/>
        <v>0</v>
      </c>
      <c r="Q814" s="107">
        <f t="shared" si="2759"/>
        <v>0</v>
      </c>
      <c r="R814" s="108">
        <f t="shared" si="2759"/>
        <v>0</v>
      </c>
      <c r="S814" s="106">
        <f t="shared" si="2759"/>
        <v>0</v>
      </c>
      <c r="T814" s="107">
        <f t="shared" si="2759"/>
        <v>0</v>
      </c>
      <c r="U814" s="108">
        <f t="shared" si="2759"/>
        <v>0</v>
      </c>
      <c r="V814" s="106">
        <f t="shared" si="2759"/>
        <v>0</v>
      </c>
      <c r="W814" s="107">
        <f t="shared" si="2759"/>
        <v>0</v>
      </c>
      <c r="X814" s="109">
        <f t="shared" si="2759"/>
        <v>0</v>
      </c>
      <c r="Y814" s="116" t="str">
        <f t="shared" si="2603"/>
        <v/>
      </c>
    </row>
    <row r="815" spans="1:25" hidden="1">
      <c r="D815" s="67"/>
      <c r="G815" s="179"/>
      <c r="H815" s="179"/>
      <c r="I815" s="179"/>
      <c r="J815" s="179"/>
      <c r="K815" s="179"/>
      <c r="L815" s="179"/>
      <c r="Y815" s="116" t="str">
        <f t="shared" si="2603"/>
        <v/>
      </c>
    </row>
    <row r="816" spans="1:25" hidden="1">
      <c r="A816" s="68" t="s">
        <v>193</v>
      </c>
      <c r="B816" s="69" t="s">
        <v>67</v>
      </c>
      <c r="C816" s="70" t="s">
        <v>68</v>
      </c>
      <c r="D816" s="76"/>
      <c r="E816" s="43"/>
      <c r="F816" s="45" t="s">
        <v>194</v>
      </c>
      <c r="G816" s="180"/>
      <c r="H816" s="181"/>
      <c r="I816" s="182"/>
      <c r="J816" s="180"/>
      <c r="K816" s="181"/>
      <c r="L816" s="182"/>
      <c r="M816" s="48"/>
      <c r="N816" s="43"/>
      <c r="O816" s="49"/>
      <c r="P816" s="48"/>
      <c r="Q816" s="43"/>
      <c r="R816" s="49"/>
      <c r="S816" s="48"/>
      <c r="T816" s="43"/>
      <c r="U816" s="49"/>
      <c r="V816" s="48"/>
      <c r="W816" s="43"/>
      <c r="X816" s="74"/>
      <c r="Y816" s="116" t="str">
        <f t="shared" si="2603"/>
        <v/>
      </c>
    </row>
    <row r="817" spans="1:25" hidden="1">
      <c r="A817" s="40"/>
      <c r="B817" s="41"/>
      <c r="C817" s="42"/>
      <c r="D817" s="76"/>
      <c r="E817" s="44">
        <v>611000</v>
      </c>
      <c r="F817" s="45" t="s">
        <v>69</v>
      </c>
      <c r="G817" s="94">
        <f>SUM(G818:G820)</f>
        <v>221790</v>
      </c>
      <c r="H817" s="95">
        <f t="shared" ref="H817" si="2760">SUM(H818:H820)</f>
        <v>0</v>
      </c>
      <c r="I817" s="96">
        <f t="shared" ref="I817" si="2761">SUM(I818:I820)</f>
        <v>221790</v>
      </c>
      <c r="J817" s="94">
        <f t="shared" ref="J817" si="2762">SUM(J818:J820)</f>
        <v>0</v>
      </c>
      <c r="K817" s="95">
        <f t="shared" ref="K817" si="2763">SUM(K818:K820)</f>
        <v>0</v>
      </c>
      <c r="L817" s="96">
        <f t="shared" ref="L817" si="2764">SUM(L818:L820)</f>
        <v>0</v>
      </c>
      <c r="M817" s="94">
        <f t="shared" ref="M817" si="2765">SUM(M818:M820)</f>
        <v>0</v>
      </c>
      <c r="N817" s="95">
        <f t="shared" ref="N817" si="2766">SUM(N818:N820)</f>
        <v>0</v>
      </c>
      <c r="O817" s="96">
        <f t="shared" ref="O817" si="2767">SUM(O818:O820)</f>
        <v>0</v>
      </c>
      <c r="P817" s="94">
        <f t="shared" ref="P817" si="2768">SUM(P818:P820)</f>
        <v>0</v>
      </c>
      <c r="Q817" s="95">
        <f t="shared" ref="Q817" si="2769">SUM(Q818:Q820)</f>
        <v>0</v>
      </c>
      <c r="R817" s="96">
        <f t="shared" ref="R817" si="2770">SUM(R818:R820)</f>
        <v>0</v>
      </c>
      <c r="S817" s="94">
        <f t="shared" ref="S817" si="2771">SUM(S818:S820)</f>
        <v>0</v>
      </c>
      <c r="T817" s="95">
        <f t="shared" ref="T817" si="2772">SUM(T818:T820)</f>
        <v>0</v>
      </c>
      <c r="U817" s="96">
        <f t="shared" ref="U817" si="2773">SUM(U818:U820)</f>
        <v>0</v>
      </c>
      <c r="V817" s="94">
        <f t="shared" ref="V817" si="2774">SUM(V818:V820)</f>
        <v>0</v>
      </c>
      <c r="W817" s="95">
        <f t="shared" ref="W817" si="2775">SUM(W818:W820)</f>
        <v>0</v>
      </c>
      <c r="X817" s="97">
        <f t="shared" ref="X817" si="2776">SUM(X818:X820)</f>
        <v>0</v>
      </c>
      <c r="Y817" s="116" t="str">
        <f t="shared" si="2603"/>
        <v/>
      </c>
    </row>
    <row r="818" spans="1:25" hidden="1">
      <c r="A818" s="48"/>
      <c r="B818" s="43"/>
      <c r="C818" s="49"/>
      <c r="D818" s="76"/>
      <c r="E818" s="50">
        <v>611100</v>
      </c>
      <c r="F818" s="51" t="s">
        <v>70</v>
      </c>
      <c r="G818" s="99">
        <v>179060</v>
      </c>
      <c r="H818" s="100">
        <v>0</v>
      </c>
      <c r="I818" s="98">
        <f>SUM(G818:H818)</f>
        <v>179060</v>
      </c>
      <c r="J818" s="99"/>
      <c r="K818" s="100"/>
      <c r="L818" s="98">
        <f>SUM(J818:K818)</f>
        <v>0</v>
      </c>
      <c r="M818" s="52"/>
      <c r="N818" s="53"/>
      <c r="O818" s="98">
        <f>SUM(M818:N818)</f>
        <v>0</v>
      </c>
      <c r="P818" s="52"/>
      <c r="Q818" s="53"/>
      <c r="R818" s="98">
        <f>SUM(P818:Q818)</f>
        <v>0</v>
      </c>
      <c r="S818" s="52"/>
      <c r="T818" s="53"/>
      <c r="U818" s="98">
        <f>SUM(S818:T818)</f>
        <v>0</v>
      </c>
      <c r="V818" s="99">
        <f t="shared" ref="V818:V820" si="2777">S818+P818+M818+J818</f>
        <v>0</v>
      </c>
      <c r="W818" s="100">
        <f t="shared" ref="W818:W820" si="2778">T818+Q818+N818+K818</f>
        <v>0</v>
      </c>
      <c r="X818" s="101">
        <f>SUM(V818:W818)</f>
        <v>0</v>
      </c>
      <c r="Y818" s="116" t="str">
        <f t="shared" si="2603"/>
        <v/>
      </c>
    </row>
    <row r="819" spans="1:25" hidden="1">
      <c r="A819" s="48"/>
      <c r="B819" s="43"/>
      <c r="C819" s="49"/>
      <c r="D819" s="76"/>
      <c r="E819" s="50">
        <v>611200</v>
      </c>
      <c r="F819" s="51" t="s">
        <v>71</v>
      </c>
      <c r="G819" s="99">
        <v>42730</v>
      </c>
      <c r="H819" s="100">
        <v>0</v>
      </c>
      <c r="I819" s="98">
        <f t="shared" ref="I819:I820" si="2779">SUM(G819:H819)</f>
        <v>42730</v>
      </c>
      <c r="J819" s="99"/>
      <c r="K819" s="100"/>
      <c r="L819" s="98">
        <f t="shared" ref="L819:L820" si="2780">SUM(J819:K819)</f>
        <v>0</v>
      </c>
      <c r="M819" s="52"/>
      <c r="N819" s="53"/>
      <c r="O819" s="98">
        <f t="shared" ref="O819:O820" si="2781">SUM(M819:N819)</f>
        <v>0</v>
      </c>
      <c r="P819" s="52"/>
      <c r="Q819" s="53"/>
      <c r="R819" s="98">
        <f t="shared" ref="R819:R820" si="2782">SUM(P819:Q819)</f>
        <v>0</v>
      </c>
      <c r="S819" s="52"/>
      <c r="T819" s="53"/>
      <c r="U819" s="98">
        <f t="shared" ref="U819:U820" si="2783">SUM(S819:T819)</f>
        <v>0</v>
      </c>
      <c r="V819" s="99">
        <f t="shared" si="2777"/>
        <v>0</v>
      </c>
      <c r="W819" s="100">
        <f t="shared" si="2778"/>
        <v>0</v>
      </c>
      <c r="X819" s="101">
        <f t="shared" ref="X819:X820" si="2784">SUM(V819:W819)</f>
        <v>0</v>
      </c>
      <c r="Y819" s="116" t="str">
        <f t="shared" si="2603"/>
        <v/>
      </c>
    </row>
    <row r="820" spans="1:25" hidden="1">
      <c r="A820" s="48"/>
      <c r="B820" s="43"/>
      <c r="C820" s="49"/>
      <c r="D820" s="76"/>
      <c r="E820" s="50">
        <v>611200</v>
      </c>
      <c r="F820" s="51" t="s">
        <v>72</v>
      </c>
      <c r="G820" s="99">
        <v>0</v>
      </c>
      <c r="H820" s="100">
        <v>0</v>
      </c>
      <c r="I820" s="98">
        <f t="shared" si="2779"/>
        <v>0</v>
      </c>
      <c r="J820" s="99"/>
      <c r="K820" s="100"/>
      <c r="L820" s="98">
        <f t="shared" si="2780"/>
        <v>0</v>
      </c>
      <c r="M820" s="52"/>
      <c r="N820" s="53"/>
      <c r="O820" s="98">
        <f t="shared" si="2781"/>
        <v>0</v>
      </c>
      <c r="P820" s="52"/>
      <c r="Q820" s="53"/>
      <c r="R820" s="98">
        <f t="shared" si="2782"/>
        <v>0</v>
      </c>
      <c r="S820" s="52"/>
      <c r="T820" s="53"/>
      <c r="U820" s="98">
        <f t="shared" si="2783"/>
        <v>0</v>
      </c>
      <c r="V820" s="99">
        <f t="shared" si="2777"/>
        <v>0</v>
      </c>
      <c r="W820" s="100">
        <f t="shared" si="2778"/>
        <v>0</v>
      </c>
      <c r="X820" s="101">
        <f t="shared" si="2784"/>
        <v>0</v>
      </c>
      <c r="Y820" s="116" t="str">
        <f t="shared" si="2603"/>
        <v/>
      </c>
    </row>
    <row r="821" spans="1:25" hidden="1">
      <c r="A821" s="40"/>
      <c r="B821" s="41"/>
      <c r="C821" s="42"/>
      <c r="D821" s="76"/>
      <c r="E821" s="44">
        <v>612000</v>
      </c>
      <c r="F821" s="45" t="s">
        <v>73</v>
      </c>
      <c r="G821" s="94">
        <f>G822</f>
        <v>19350</v>
      </c>
      <c r="H821" s="95">
        <f t="shared" ref="H821" si="2785">H822</f>
        <v>0</v>
      </c>
      <c r="I821" s="96">
        <f t="shared" ref="I821" si="2786">I822</f>
        <v>19350</v>
      </c>
      <c r="J821" s="94">
        <f t="shared" ref="J821" si="2787">J822</f>
        <v>0</v>
      </c>
      <c r="K821" s="95">
        <f t="shared" ref="K821" si="2788">K822</f>
        <v>0</v>
      </c>
      <c r="L821" s="96">
        <f t="shared" ref="L821" si="2789">L822</f>
        <v>0</v>
      </c>
      <c r="M821" s="94">
        <f t="shared" ref="M821" si="2790">M822</f>
        <v>0</v>
      </c>
      <c r="N821" s="95">
        <f t="shared" ref="N821" si="2791">N822</f>
        <v>0</v>
      </c>
      <c r="O821" s="96">
        <f t="shared" ref="O821" si="2792">O822</f>
        <v>0</v>
      </c>
      <c r="P821" s="94">
        <f t="shared" ref="P821" si="2793">P822</f>
        <v>0</v>
      </c>
      <c r="Q821" s="95">
        <f t="shared" ref="Q821" si="2794">Q822</f>
        <v>0</v>
      </c>
      <c r="R821" s="96">
        <f t="shared" ref="R821" si="2795">R822</f>
        <v>0</v>
      </c>
      <c r="S821" s="94">
        <f t="shared" ref="S821" si="2796">S822</f>
        <v>0</v>
      </c>
      <c r="T821" s="95">
        <f t="shared" ref="T821" si="2797">T822</f>
        <v>0</v>
      </c>
      <c r="U821" s="96">
        <f t="shared" ref="U821" si="2798">U822</f>
        <v>0</v>
      </c>
      <c r="V821" s="94">
        <f t="shared" ref="V821" si="2799">V822</f>
        <v>0</v>
      </c>
      <c r="W821" s="95">
        <f t="shared" ref="W821" si="2800">W822</f>
        <v>0</v>
      </c>
      <c r="X821" s="97">
        <f t="shared" ref="X821" si="2801">X822</f>
        <v>0</v>
      </c>
      <c r="Y821" s="116" t="str">
        <f t="shared" si="2603"/>
        <v/>
      </c>
    </row>
    <row r="822" spans="1:25" hidden="1">
      <c r="A822" s="48"/>
      <c r="B822" s="43"/>
      <c r="C822" s="49"/>
      <c r="D822" s="76"/>
      <c r="E822" s="50">
        <v>612100</v>
      </c>
      <c r="F822" s="51" t="s">
        <v>73</v>
      </c>
      <c r="G822" s="99">
        <v>19350</v>
      </c>
      <c r="H822" s="100">
        <v>0</v>
      </c>
      <c r="I822" s="98">
        <f>SUM(G822:H822)</f>
        <v>19350</v>
      </c>
      <c r="J822" s="99"/>
      <c r="K822" s="100"/>
      <c r="L822" s="98">
        <f>SUM(J822:K822)</f>
        <v>0</v>
      </c>
      <c r="M822" s="52"/>
      <c r="N822" s="53"/>
      <c r="O822" s="98">
        <f>SUM(M822:N822)</f>
        <v>0</v>
      </c>
      <c r="P822" s="52"/>
      <c r="Q822" s="53"/>
      <c r="R822" s="98">
        <f>SUM(P822:Q822)</f>
        <v>0</v>
      </c>
      <c r="S822" s="52"/>
      <c r="T822" s="53"/>
      <c r="U822" s="98">
        <f>SUM(S822:T822)</f>
        <v>0</v>
      </c>
      <c r="V822" s="99">
        <f>S822+P822+M822+J822</f>
        <v>0</v>
      </c>
      <c r="W822" s="100">
        <f>T822+Q822+N822+K822</f>
        <v>0</v>
      </c>
      <c r="X822" s="101">
        <f>SUM(V822:W822)</f>
        <v>0</v>
      </c>
      <c r="Y822" s="116" t="str">
        <f t="shared" si="2603"/>
        <v/>
      </c>
    </row>
    <row r="823" spans="1:25" hidden="1">
      <c r="A823" s="40"/>
      <c r="B823" s="41"/>
      <c r="C823" s="42"/>
      <c r="D823" s="76"/>
      <c r="E823" s="44">
        <v>613000</v>
      </c>
      <c r="F823" s="45" t="s">
        <v>74</v>
      </c>
      <c r="G823" s="94">
        <f>SUM(G824:G833)</f>
        <v>54100</v>
      </c>
      <c r="H823" s="95">
        <f t="shared" ref="H823" si="2802">SUM(H824:H833)</f>
        <v>0</v>
      </c>
      <c r="I823" s="96">
        <f t="shared" ref="I823" si="2803">SUM(I824:I833)</f>
        <v>54100</v>
      </c>
      <c r="J823" s="94">
        <f t="shared" ref="J823" si="2804">SUM(J824:J833)</f>
        <v>0</v>
      </c>
      <c r="K823" s="95">
        <f t="shared" ref="K823" si="2805">SUM(K824:K833)</f>
        <v>0</v>
      </c>
      <c r="L823" s="96">
        <f t="shared" ref="L823" si="2806">SUM(L824:L833)</f>
        <v>0</v>
      </c>
      <c r="M823" s="94">
        <f t="shared" ref="M823" si="2807">SUM(M824:M833)</f>
        <v>0</v>
      </c>
      <c r="N823" s="95">
        <f t="shared" ref="N823" si="2808">SUM(N824:N833)</f>
        <v>0</v>
      </c>
      <c r="O823" s="96">
        <f t="shared" ref="O823" si="2809">SUM(O824:O833)</f>
        <v>0</v>
      </c>
      <c r="P823" s="94">
        <f t="shared" ref="P823" si="2810">SUM(P824:P833)</f>
        <v>0</v>
      </c>
      <c r="Q823" s="95">
        <f t="shared" ref="Q823" si="2811">SUM(Q824:Q833)</f>
        <v>0</v>
      </c>
      <c r="R823" s="96">
        <f t="shared" ref="R823" si="2812">SUM(R824:R833)</f>
        <v>0</v>
      </c>
      <c r="S823" s="94">
        <f t="shared" ref="S823" si="2813">SUM(S824:S833)</f>
        <v>0</v>
      </c>
      <c r="T823" s="95">
        <f t="shared" ref="T823" si="2814">SUM(T824:T833)</f>
        <v>0</v>
      </c>
      <c r="U823" s="96">
        <f t="shared" ref="U823" si="2815">SUM(U824:U833)</f>
        <v>0</v>
      </c>
      <c r="V823" s="94">
        <f t="shared" ref="V823" si="2816">SUM(V824:V833)</f>
        <v>0</v>
      </c>
      <c r="W823" s="95">
        <f t="shared" ref="W823" si="2817">SUM(W824:W833)</f>
        <v>0</v>
      </c>
      <c r="X823" s="97">
        <f t="shared" ref="X823" si="2818">SUM(X824:X833)</f>
        <v>0</v>
      </c>
      <c r="Y823" s="116" t="str">
        <f t="shared" si="2603"/>
        <v/>
      </c>
    </row>
    <row r="824" spans="1:25" hidden="1">
      <c r="A824" s="48"/>
      <c r="B824" s="43"/>
      <c r="C824" s="49"/>
      <c r="D824" s="76"/>
      <c r="E824" s="50">
        <v>613100</v>
      </c>
      <c r="F824" s="54" t="s">
        <v>75</v>
      </c>
      <c r="G824" s="99">
        <v>1500</v>
      </c>
      <c r="H824" s="100">
        <v>0</v>
      </c>
      <c r="I824" s="98">
        <f t="shared" ref="I824:I833" si="2819">SUM(G824:H824)</f>
        <v>1500</v>
      </c>
      <c r="J824" s="99"/>
      <c r="K824" s="100"/>
      <c r="L824" s="98">
        <f t="shared" ref="L824:L833" si="2820">SUM(J824:K824)</f>
        <v>0</v>
      </c>
      <c r="M824" s="52"/>
      <c r="N824" s="53"/>
      <c r="O824" s="98">
        <f t="shared" ref="O824:O833" si="2821">SUM(M824:N824)</f>
        <v>0</v>
      </c>
      <c r="P824" s="52"/>
      <c r="Q824" s="53"/>
      <c r="R824" s="98">
        <f t="shared" ref="R824:R833" si="2822">SUM(P824:Q824)</f>
        <v>0</v>
      </c>
      <c r="S824" s="52"/>
      <c r="T824" s="53"/>
      <c r="U824" s="98">
        <f t="shared" ref="U824:U833" si="2823">SUM(S824:T824)</f>
        <v>0</v>
      </c>
      <c r="V824" s="99">
        <f t="shared" ref="V824:V833" si="2824">S824+P824+M824+J824</f>
        <v>0</v>
      </c>
      <c r="W824" s="100">
        <f t="shared" ref="W824:W833" si="2825">T824+Q824+N824+K824</f>
        <v>0</v>
      </c>
      <c r="X824" s="101">
        <f t="shared" ref="X824:X833" si="2826">SUM(V824:W824)</f>
        <v>0</v>
      </c>
      <c r="Y824" s="116" t="str">
        <f t="shared" si="2603"/>
        <v/>
      </c>
    </row>
    <row r="825" spans="1:25" hidden="1">
      <c r="A825" s="48"/>
      <c r="B825" s="43"/>
      <c r="C825" s="49"/>
      <c r="D825" s="76"/>
      <c r="E825" s="50">
        <v>613200</v>
      </c>
      <c r="F825" s="54" t="s">
        <v>76</v>
      </c>
      <c r="G825" s="99">
        <v>8500</v>
      </c>
      <c r="H825" s="100">
        <v>0</v>
      </c>
      <c r="I825" s="98">
        <f t="shared" si="2819"/>
        <v>8500</v>
      </c>
      <c r="J825" s="99"/>
      <c r="K825" s="100"/>
      <c r="L825" s="98">
        <f t="shared" si="2820"/>
        <v>0</v>
      </c>
      <c r="M825" s="52"/>
      <c r="N825" s="53"/>
      <c r="O825" s="98">
        <f t="shared" si="2821"/>
        <v>0</v>
      </c>
      <c r="P825" s="52"/>
      <c r="Q825" s="53"/>
      <c r="R825" s="98">
        <f t="shared" si="2822"/>
        <v>0</v>
      </c>
      <c r="S825" s="52"/>
      <c r="T825" s="53"/>
      <c r="U825" s="98">
        <f t="shared" si="2823"/>
        <v>0</v>
      </c>
      <c r="V825" s="99">
        <f t="shared" si="2824"/>
        <v>0</v>
      </c>
      <c r="W825" s="100">
        <f t="shared" si="2825"/>
        <v>0</v>
      </c>
      <c r="X825" s="101">
        <f t="shared" si="2826"/>
        <v>0</v>
      </c>
      <c r="Y825" s="116" t="str">
        <f t="shared" si="2603"/>
        <v/>
      </c>
    </row>
    <row r="826" spans="1:25" hidden="1">
      <c r="A826" s="48"/>
      <c r="B826" s="43"/>
      <c r="C826" s="49"/>
      <c r="D826" s="76"/>
      <c r="E826" s="50">
        <v>613300</v>
      </c>
      <c r="F826" s="54" t="s">
        <v>77</v>
      </c>
      <c r="G826" s="99">
        <v>3500</v>
      </c>
      <c r="H826" s="100">
        <v>0</v>
      </c>
      <c r="I826" s="98">
        <f t="shared" si="2819"/>
        <v>3500</v>
      </c>
      <c r="J826" s="99"/>
      <c r="K826" s="100"/>
      <c r="L826" s="98">
        <f t="shared" si="2820"/>
        <v>0</v>
      </c>
      <c r="M826" s="52"/>
      <c r="N826" s="53"/>
      <c r="O826" s="98">
        <f t="shared" si="2821"/>
        <v>0</v>
      </c>
      <c r="P826" s="52"/>
      <c r="Q826" s="53"/>
      <c r="R826" s="98">
        <f t="shared" si="2822"/>
        <v>0</v>
      </c>
      <c r="S826" s="52"/>
      <c r="T826" s="53"/>
      <c r="U826" s="98">
        <f t="shared" si="2823"/>
        <v>0</v>
      </c>
      <c r="V826" s="99">
        <f t="shared" si="2824"/>
        <v>0</v>
      </c>
      <c r="W826" s="100">
        <f t="shared" si="2825"/>
        <v>0</v>
      </c>
      <c r="X826" s="101">
        <f t="shared" si="2826"/>
        <v>0</v>
      </c>
      <c r="Y826" s="116" t="str">
        <f t="shared" si="2603"/>
        <v/>
      </c>
    </row>
    <row r="827" spans="1:25" hidden="1">
      <c r="A827" s="48"/>
      <c r="B827" s="43"/>
      <c r="C827" s="49"/>
      <c r="D827" s="76"/>
      <c r="E827" s="50">
        <v>613400</v>
      </c>
      <c r="F827" s="54" t="s">
        <v>78</v>
      </c>
      <c r="G827" s="99">
        <v>1200</v>
      </c>
      <c r="H827" s="100">
        <v>0</v>
      </c>
      <c r="I827" s="98">
        <f t="shared" si="2819"/>
        <v>1200</v>
      </c>
      <c r="J827" s="99"/>
      <c r="K827" s="100"/>
      <c r="L827" s="98">
        <f t="shared" si="2820"/>
        <v>0</v>
      </c>
      <c r="M827" s="52"/>
      <c r="N827" s="53"/>
      <c r="O827" s="98">
        <f t="shared" si="2821"/>
        <v>0</v>
      </c>
      <c r="P827" s="52"/>
      <c r="Q827" s="53"/>
      <c r="R827" s="98">
        <f t="shared" si="2822"/>
        <v>0</v>
      </c>
      <c r="S827" s="52"/>
      <c r="T827" s="53"/>
      <c r="U827" s="98">
        <f t="shared" si="2823"/>
        <v>0</v>
      </c>
      <c r="V827" s="99">
        <f t="shared" si="2824"/>
        <v>0</v>
      </c>
      <c r="W827" s="100">
        <f t="shared" si="2825"/>
        <v>0</v>
      </c>
      <c r="X827" s="101">
        <f t="shared" si="2826"/>
        <v>0</v>
      </c>
      <c r="Y827" s="116" t="str">
        <f t="shared" si="2603"/>
        <v/>
      </c>
    </row>
    <row r="828" spans="1:25" hidden="1">
      <c r="A828" s="48"/>
      <c r="B828" s="43"/>
      <c r="C828" s="49"/>
      <c r="D828" s="76"/>
      <c r="E828" s="50">
        <v>613500</v>
      </c>
      <c r="F828" s="54" t="s">
        <v>79</v>
      </c>
      <c r="G828" s="99">
        <v>1000</v>
      </c>
      <c r="H828" s="100">
        <v>0</v>
      </c>
      <c r="I828" s="98">
        <f t="shared" si="2819"/>
        <v>1000</v>
      </c>
      <c r="J828" s="99"/>
      <c r="K828" s="100"/>
      <c r="L828" s="98">
        <f t="shared" si="2820"/>
        <v>0</v>
      </c>
      <c r="M828" s="52"/>
      <c r="N828" s="53"/>
      <c r="O828" s="98">
        <f t="shared" si="2821"/>
        <v>0</v>
      </c>
      <c r="P828" s="52"/>
      <c r="Q828" s="53"/>
      <c r="R828" s="98">
        <f t="shared" si="2822"/>
        <v>0</v>
      </c>
      <c r="S828" s="52"/>
      <c r="T828" s="53"/>
      <c r="U828" s="98">
        <f t="shared" si="2823"/>
        <v>0</v>
      </c>
      <c r="V828" s="99">
        <f t="shared" si="2824"/>
        <v>0</v>
      </c>
      <c r="W828" s="100">
        <f t="shared" si="2825"/>
        <v>0</v>
      </c>
      <c r="X828" s="101">
        <f t="shared" si="2826"/>
        <v>0</v>
      </c>
      <c r="Y828" s="116" t="str">
        <f t="shared" si="2603"/>
        <v/>
      </c>
    </row>
    <row r="829" spans="1:25" hidden="1">
      <c r="A829" s="48"/>
      <c r="B829" s="43"/>
      <c r="C829" s="49"/>
      <c r="D829" s="76"/>
      <c r="E829" s="50">
        <v>613600</v>
      </c>
      <c r="F829" s="54" t="s">
        <v>82</v>
      </c>
      <c r="G829" s="99">
        <v>0</v>
      </c>
      <c r="H829" s="100">
        <v>0</v>
      </c>
      <c r="I829" s="98">
        <f t="shared" si="2819"/>
        <v>0</v>
      </c>
      <c r="J829" s="99"/>
      <c r="K829" s="100"/>
      <c r="L829" s="98">
        <f t="shared" si="2820"/>
        <v>0</v>
      </c>
      <c r="M829" s="52"/>
      <c r="N829" s="53"/>
      <c r="O829" s="98">
        <f t="shared" si="2821"/>
        <v>0</v>
      </c>
      <c r="P829" s="52"/>
      <c r="Q829" s="53"/>
      <c r="R829" s="98">
        <f t="shared" si="2822"/>
        <v>0</v>
      </c>
      <c r="S829" s="52"/>
      <c r="T829" s="53"/>
      <c r="U829" s="98">
        <f t="shared" si="2823"/>
        <v>0</v>
      </c>
      <c r="V829" s="99">
        <f t="shared" si="2824"/>
        <v>0</v>
      </c>
      <c r="W829" s="100">
        <f t="shared" si="2825"/>
        <v>0</v>
      </c>
      <c r="X829" s="101">
        <f t="shared" si="2826"/>
        <v>0</v>
      </c>
      <c r="Y829" s="116" t="str">
        <f t="shared" si="2603"/>
        <v/>
      </c>
    </row>
    <row r="830" spans="1:25" hidden="1">
      <c r="A830" s="48"/>
      <c r="B830" s="43"/>
      <c r="C830" s="49"/>
      <c r="D830" s="76"/>
      <c r="E830" s="50">
        <v>613700</v>
      </c>
      <c r="F830" s="54" t="s">
        <v>80</v>
      </c>
      <c r="G830" s="99">
        <v>3000</v>
      </c>
      <c r="H830" s="100">
        <v>0</v>
      </c>
      <c r="I830" s="98">
        <f t="shared" si="2819"/>
        <v>3000</v>
      </c>
      <c r="J830" s="99"/>
      <c r="K830" s="100"/>
      <c r="L830" s="98">
        <f t="shared" si="2820"/>
        <v>0</v>
      </c>
      <c r="M830" s="52"/>
      <c r="N830" s="53"/>
      <c r="O830" s="98">
        <f t="shared" si="2821"/>
        <v>0</v>
      </c>
      <c r="P830" s="52"/>
      <c r="Q830" s="53"/>
      <c r="R830" s="98">
        <f t="shared" si="2822"/>
        <v>0</v>
      </c>
      <c r="S830" s="52"/>
      <c r="T830" s="53"/>
      <c r="U830" s="98">
        <f t="shared" si="2823"/>
        <v>0</v>
      </c>
      <c r="V830" s="99">
        <f t="shared" si="2824"/>
        <v>0</v>
      </c>
      <c r="W830" s="100">
        <f t="shared" si="2825"/>
        <v>0</v>
      </c>
      <c r="X830" s="101">
        <f t="shared" si="2826"/>
        <v>0</v>
      </c>
      <c r="Y830" s="116" t="str">
        <f t="shared" si="2603"/>
        <v/>
      </c>
    </row>
    <row r="831" spans="1:25" hidden="1">
      <c r="A831" s="48"/>
      <c r="B831" s="43"/>
      <c r="C831" s="49"/>
      <c r="D831" s="76"/>
      <c r="E831" s="50">
        <v>613800</v>
      </c>
      <c r="F831" s="54" t="s">
        <v>83</v>
      </c>
      <c r="G831" s="99">
        <v>400</v>
      </c>
      <c r="H831" s="100">
        <v>0</v>
      </c>
      <c r="I831" s="98">
        <f t="shared" si="2819"/>
        <v>400</v>
      </c>
      <c r="J831" s="99"/>
      <c r="K831" s="100"/>
      <c r="L831" s="98">
        <f t="shared" si="2820"/>
        <v>0</v>
      </c>
      <c r="M831" s="52"/>
      <c r="N831" s="53"/>
      <c r="O831" s="98">
        <f t="shared" si="2821"/>
        <v>0</v>
      </c>
      <c r="P831" s="52"/>
      <c r="Q831" s="53"/>
      <c r="R831" s="98">
        <f t="shared" si="2822"/>
        <v>0</v>
      </c>
      <c r="S831" s="52"/>
      <c r="T831" s="53"/>
      <c r="U831" s="98">
        <f t="shared" si="2823"/>
        <v>0</v>
      </c>
      <c r="V831" s="99">
        <f t="shared" si="2824"/>
        <v>0</v>
      </c>
      <c r="W831" s="100">
        <f t="shared" si="2825"/>
        <v>0</v>
      </c>
      <c r="X831" s="101">
        <f t="shared" si="2826"/>
        <v>0</v>
      </c>
      <c r="Y831" s="116" t="str">
        <f t="shared" si="2603"/>
        <v/>
      </c>
    </row>
    <row r="832" spans="1:25" hidden="1">
      <c r="A832" s="48"/>
      <c r="B832" s="43"/>
      <c r="C832" s="49"/>
      <c r="D832" s="76"/>
      <c r="E832" s="50">
        <v>613900</v>
      </c>
      <c r="F832" s="54" t="s">
        <v>81</v>
      </c>
      <c r="G832" s="99">
        <v>35000</v>
      </c>
      <c r="H832" s="100">
        <v>0</v>
      </c>
      <c r="I832" s="98">
        <f t="shared" si="2819"/>
        <v>35000</v>
      </c>
      <c r="J832" s="99"/>
      <c r="K832" s="100"/>
      <c r="L832" s="98">
        <f t="shared" si="2820"/>
        <v>0</v>
      </c>
      <c r="M832" s="52"/>
      <c r="N832" s="53"/>
      <c r="O832" s="98">
        <f t="shared" si="2821"/>
        <v>0</v>
      </c>
      <c r="P832" s="52"/>
      <c r="Q832" s="53"/>
      <c r="R832" s="98">
        <f t="shared" si="2822"/>
        <v>0</v>
      </c>
      <c r="S832" s="52"/>
      <c r="T832" s="53"/>
      <c r="U832" s="98">
        <f t="shared" si="2823"/>
        <v>0</v>
      </c>
      <c r="V832" s="99">
        <f t="shared" si="2824"/>
        <v>0</v>
      </c>
      <c r="W832" s="100">
        <f t="shared" si="2825"/>
        <v>0</v>
      </c>
      <c r="X832" s="101">
        <f t="shared" si="2826"/>
        <v>0</v>
      </c>
      <c r="Y832" s="116" t="str">
        <f t="shared" si="2603"/>
        <v/>
      </c>
    </row>
    <row r="833" spans="1:25" hidden="1">
      <c r="A833" s="48"/>
      <c r="B833" s="43"/>
      <c r="C833" s="49"/>
      <c r="D833" s="76"/>
      <c r="E833" s="50">
        <v>613900</v>
      </c>
      <c r="F833" s="54" t="s">
        <v>84</v>
      </c>
      <c r="G833" s="99">
        <v>0</v>
      </c>
      <c r="H833" s="100">
        <v>0</v>
      </c>
      <c r="I833" s="98">
        <f t="shared" si="2819"/>
        <v>0</v>
      </c>
      <c r="J833" s="99"/>
      <c r="K833" s="100"/>
      <c r="L833" s="98">
        <f t="shared" si="2820"/>
        <v>0</v>
      </c>
      <c r="M833" s="52"/>
      <c r="N833" s="53"/>
      <c r="O833" s="98">
        <f t="shared" si="2821"/>
        <v>0</v>
      </c>
      <c r="P833" s="52"/>
      <c r="Q833" s="53"/>
      <c r="R833" s="98">
        <f t="shared" si="2822"/>
        <v>0</v>
      </c>
      <c r="S833" s="52"/>
      <c r="T833" s="53"/>
      <c r="U833" s="98">
        <f t="shared" si="2823"/>
        <v>0</v>
      </c>
      <c r="V833" s="99">
        <f t="shared" si="2824"/>
        <v>0</v>
      </c>
      <c r="W833" s="100">
        <f t="shared" si="2825"/>
        <v>0</v>
      </c>
      <c r="X833" s="101">
        <f t="shared" si="2826"/>
        <v>0</v>
      </c>
      <c r="Y833" s="116" t="str">
        <f t="shared" si="2603"/>
        <v/>
      </c>
    </row>
    <row r="834" spans="1:25" hidden="1">
      <c r="A834" s="40"/>
      <c r="B834" s="41"/>
      <c r="C834" s="42"/>
      <c r="D834" s="76"/>
      <c r="E834" s="44">
        <v>614000</v>
      </c>
      <c r="F834" s="45" t="s">
        <v>93</v>
      </c>
      <c r="G834" s="94">
        <f>SUM(G835:G836)</f>
        <v>150000</v>
      </c>
      <c r="H834" s="95">
        <f t="shared" ref="H834:X834" si="2827">SUM(H835:H836)</f>
        <v>30000</v>
      </c>
      <c r="I834" s="96">
        <f t="shared" si="2827"/>
        <v>180000</v>
      </c>
      <c r="J834" s="94">
        <f t="shared" si="2827"/>
        <v>0</v>
      </c>
      <c r="K834" s="95">
        <f t="shared" si="2827"/>
        <v>0</v>
      </c>
      <c r="L834" s="96">
        <f t="shared" si="2827"/>
        <v>0</v>
      </c>
      <c r="M834" s="94">
        <f t="shared" si="2827"/>
        <v>0</v>
      </c>
      <c r="N834" s="95">
        <f t="shared" si="2827"/>
        <v>0</v>
      </c>
      <c r="O834" s="96">
        <f t="shared" si="2827"/>
        <v>0</v>
      </c>
      <c r="P834" s="94">
        <f t="shared" si="2827"/>
        <v>0</v>
      </c>
      <c r="Q834" s="95">
        <f t="shared" si="2827"/>
        <v>0</v>
      </c>
      <c r="R834" s="96">
        <f t="shared" si="2827"/>
        <v>0</v>
      </c>
      <c r="S834" s="94">
        <f t="shared" si="2827"/>
        <v>0</v>
      </c>
      <c r="T834" s="95">
        <f t="shared" si="2827"/>
        <v>0</v>
      </c>
      <c r="U834" s="96">
        <f t="shared" si="2827"/>
        <v>0</v>
      </c>
      <c r="V834" s="94">
        <f t="shared" si="2827"/>
        <v>0</v>
      </c>
      <c r="W834" s="95">
        <f t="shared" si="2827"/>
        <v>0</v>
      </c>
      <c r="X834" s="97">
        <f t="shared" si="2827"/>
        <v>0</v>
      </c>
      <c r="Y834" s="116" t="str">
        <f t="shared" si="2603"/>
        <v/>
      </c>
    </row>
    <row r="835" spans="1:25" hidden="1">
      <c r="A835" s="48"/>
      <c r="B835" s="43"/>
      <c r="C835" s="49"/>
      <c r="D835" s="76"/>
      <c r="E835" s="50">
        <v>614200</v>
      </c>
      <c r="F835" s="54" t="s">
        <v>196</v>
      </c>
      <c r="G835" s="99">
        <v>0</v>
      </c>
      <c r="H835" s="100">
        <v>30000</v>
      </c>
      <c r="I835" s="98">
        <f t="shared" ref="I835" si="2828">SUM(G835:H835)</f>
        <v>30000</v>
      </c>
      <c r="J835" s="99"/>
      <c r="K835" s="100"/>
      <c r="L835" s="98">
        <f t="shared" ref="L835" si="2829">SUM(J835:K835)</f>
        <v>0</v>
      </c>
      <c r="M835" s="52"/>
      <c r="N835" s="53"/>
      <c r="O835" s="98">
        <f t="shared" ref="O835" si="2830">SUM(M835:N835)</f>
        <v>0</v>
      </c>
      <c r="P835" s="52"/>
      <c r="Q835" s="53"/>
      <c r="R835" s="98">
        <f t="shared" ref="R835" si="2831">SUM(P835:Q835)</f>
        <v>0</v>
      </c>
      <c r="S835" s="52"/>
      <c r="T835" s="53"/>
      <c r="U835" s="98">
        <f t="shared" ref="U835" si="2832">SUM(S835:T835)</f>
        <v>0</v>
      </c>
      <c r="V835" s="99">
        <f>S835+P835+M835+J835</f>
        <v>0</v>
      </c>
      <c r="W835" s="100">
        <f>T835+Q835+N835+K835</f>
        <v>0</v>
      </c>
      <c r="X835" s="101">
        <f t="shared" ref="X835" si="2833">SUM(V835:W835)</f>
        <v>0</v>
      </c>
      <c r="Y835" s="116" t="str">
        <f t="shared" si="2603"/>
        <v/>
      </c>
    </row>
    <row r="836" spans="1:25" hidden="1">
      <c r="A836" s="48"/>
      <c r="B836" s="43"/>
      <c r="C836" s="49"/>
      <c r="D836" s="76"/>
      <c r="E836" s="50">
        <v>614300</v>
      </c>
      <c r="F836" s="54" t="s">
        <v>242</v>
      </c>
      <c r="G836" s="99">
        <v>150000</v>
      </c>
      <c r="H836" s="100">
        <v>0</v>
      </c>
      <c r="I836" s="98">
        <f t="shared" ref="I836" si="2834">SUM(G836:H836)</f>
        <v>150000</v>
      </c>
      <c r="J836" s="99"/>
      <c r="K836" s="100"/>
      <c r="L836" s="98">
        <f t="shared" ref="L836" si="2835">SUM(J836:K836)</f>
        <v>0</v>
      </c>
      <c r="M836" s="52"/>
      <c r="N836" s="53"/>
      <c r="O836" s="98">
        <f t="shared" ref="O836" si="2836">SUM(M836:N836)</f>
        <v>0</v>
      </c>
      <c r="P836" s="52"/>
      <c r="Q836" s="53"/>
      <c r="R836" s="98">
        <f t="shared" ref="R836" si="2837">SUM(P836:Q836)</f>
        <v>0</v>
      </c>
      <c r="S836" s="52"/>
      <c r="T836" s="53"/>
      <c r="U836" s="98">
        <f t="shared" ref="U836" si="2838">SUM(S836:T836)</f>
        <v>0</v>
      </c>
      <c r="V836" s="99">
        <f>S836+P836+M836+J836</f>
        <v>0</v>
      </c>
      <c r="W836" s="100">
        <f>T836+Q836+N836+K836</f>
        <v>0</v>
      </c>
      <c r="X836" s="101">
        <f t="shared" ref="X836" si="2839">SUM(V836:W836)</f>
        <v>0</v>
      </c>
      <c r="Y836" s="116" t="str">
        <f t="shared" ref="Y836" si="2840">IF(OR(V836&gt;G836, W836&gt;H836),"Ukupni operativni plan je veći od Proračuna!","")</f>
        <v/>
      </c>
    </row>
    <row r="837" spans="1:25" hidden="1">
      <c r="A837" s="40"/>
      <c r="B837" s="41"/>
      <c r="C837" s="42"/>
      <c r="D837" s="76"/>
      <c r="E837" s="44">
        <v>821000</v>
      </c>
      <c r="F837" s="45" t="s">
        <v>85</v>
      </c>
      <c r="G837" s="94">
        <f>SUM(G838:G839)</f>
        <v>2000</v>
      </c>
      <c r="H837" s="95">
        <f t="shared" ref="H837" si="2841">SUM(H838:H839)</f>
        <v>0</v>
      </c>
      <c r="I837" s="96">
        <f t="shared" ref="I837" si="2842">SUM(I838:I839)</f>
        <v>2000</v>
      </c>
      <c r="J837" s="94">
        <f t="shared" ref="J837" si="2843">SUM(J838:J839)</f>
        <v>0</v>
      </c>
      <c r="K837" s="95">
        <f t="shared" ref="K837" si="2844">SUM(K838:K839)</f>
        <v>0</v>
      </c>
      <c r="L837" s="96">
        <f t="shared" ref="L837" si="2845">SUM(L838:L839)</f>
        <v>0</v>
      </c>
      <c r="M837" s="94">
        <f t="shared" ref="M837" si="2846">SUM(M838:M839)</f>
        <v>0</v>
      </c>
      <c r="N837" s="95">
        <f t="shared" ref="N837" si="2847">SUM(N838:N839)</f>
        <v>0</v>
      </c>
      <c r="O837" s="96">
        <f t="shared" ref="O837" si="2848">SUM(O838:O839)</f>
        <v>0</v>
      </c>
      <c r="P837" s="94">
        <f t="shared" ref="P837" si="2849">SUM(P838:P839)</f>
        <v>0</v>
      </c>
      <c r="Q837" s="95">
        <f t="shared" ref="Q837" si="2850">SUM(Q838:Q839)</f>
        <v>0</v>
      </c>
      <c r="R837" s="96">
        <f t="shared" ref="R837" si="2851">SUM(R838:R839)</f>
        <v>0</v>
      </c>
      <c r="S837" s="94">
        <f t="shared" ref="S837" si="2852">SUM(S838:S839)</f>
        <v>0</v>
      </c>
      <c r="T837" s="95">
        <f t="shared" ref="T837" si="2853">SUM(T838:T839)</f>
        <v>0</v>
      </c>
      <c r="U837" s="96">
        <f t="shared" ref="U837" si="2854">SUM(U838:U839)</f>
        <v>0</v>
      </c>
      <c r="V837" s="94">
        <f t="shared" ref="V837" si="2855">SUM(V838:V839)</f>
        <v>0</v>
      </c>
      <c r="W837" s="95">
        <f t="shared" ref="W837" si="2856">SUM(W838:W839)</f>
        <v>0</v>
      </c>
      <c r="X837" s="97">
        <f t="shared" ref="X837" si="2857">SUM(X838:X839)</f>
        <v>0</v>
      </c>
      <c r="Y837" s="116" t="str">
        <f t="shared" ref="Y837:Y900" si="2858">IF(OR(V837&gt;G837, W837&gt;H837),"Ukupni operativni plan je veći od Proračuna!","")</f>
        <v/>
      </c>
    </row>
    <row r="838" spans="1:25" hidden="1">
      <c r="A838" s="48"/>
      <c r="B838" s="43"/>
      <c r="C838" s="49"/>
      <c r="D838" s="76"/>
      <c r="E838" s="50">
        <v>821200</v>
      </c>
      <c r="F838" s="51" t="s">
        <v>86</v>
      </c>
      <c r="G838" s="99">
        <v>0</v>
      </c>
      <c r="H838" s="100">
        <v>0</v>
      </c>
      <c r="I838" s="98">
        <f>SUM(G838:H838)</f>
        <v>0</v>
      </c>
      <c r="J838" s="99"/>
      <c r="K838" s="100"/>
      <c r="L838" s="98">
        <f>SUM(J838:K838)</f>
        <v>0</v>
      </c>
      <c r="M838" s="52"/>
      <c r="N838" s="53"/>
      <c r="O838" s="98">
        <f>SUM(M838:N838)</f>
        <v>0</v>
      </c>
      <c r="P838" s="52"/>
      <c r="Q838" s="53"/>
      <c r="R838" s="98">
        <f>SUM(P838:Q838)</f>
        <v>0</v>
      </c>
      <c r="S838" s="52"/>
      <c r="T838" s="53"/>
      <c r="U838" s="98">
        <f>SUM(S838:T838)</f>
        <v>0</v>
      </c>
      <c r="V838" s="99">
        <f t="shared" ref="V838:V839" si="2859">S838+P838+M838+J838</f>
        <v>0</v>
      </c>
      <c r="W838" s="100">
        <f t="shared" ref="W838:W839" si="2860">T838+Q838+N838+K838</f>
        <v>0</v>
      </c>
      <c r="X838" s="101">
        <f>SUM(V838:W838)</f>
        <v>0</v>
      </c>
      <c r="Y838" s="116" t="str">
        <f t="shared" si="2858"/>
        <v/>
      </c>
    </row>
    <row r="839" spans="1:25" ht="12.75" hidden="1" thickBot="1">
      <c r="A839" s="55"/>
      <c r="B839" s="56"/>
      <c r="C839" s="57"/>
      <c r="D839" s="81"/>
      <c r="E839" s="58">
        <v>821300</v>
      </c>
      <c r="F839" s="59" t="s">
        <v>87</v>
      </c>
      <c r="G839" s="103">
        <v>2000</v>
      </c>
      <c r="H839" s="104">
        <v>0</v>
      </c>
      <c r="I839" s="102">
        <f>SUM(G839:H839)</f>
        <v>2000</v>
      </c>
      <c r="J839" s="103"/>
      <c r="K839" s="104"/>
      <c r="L839" s="102">
        <f>SUM(J839:K839)</f>
        <v>0</v>
      </c>
      <c r="M839" s="60"/>
      <c r="N839" s="61"/>
      <c r="O839" s="102">
        <f>SUM(M839:N839)</f>
        <v>0</v>
      </c>
      <c r="P839" s="60"/>
      <c r="Q839" s="61"/>
      <c r="R839" s="102">
        <f>SUM(P839:Q839)</f>
        <v>0</v>
      </c>
      <c r="S839" s="60"/>
      <c r="T839" s="61"/>
      <c r="U839" s="102">
        <f>SUM(S839:T839)</f>
        <v>0</v>
      </c>
      <c r="V839" s="103">
        <f t="shared" si="2859"/>
        <v>0</v>
      </c>
      <c r="W839" s="104">
        <f t="shared" si="2860"/>
        <v>0</v>
      </c>
      <c r="X839" s="105">
        <f>SUM(V839:W839)</f>
        <v>0</v>
      </c>
      <c r="Y839" s="116" t="str">
        <f t="shared" si="2858"/>
        <v/>
      </c>
    </row>
    <row r="840" spans="1:25" ht="12.75" hidden="1" thickBot="1">
      <c r="A840" s="62"/>
      <c r="B840" s="63"/>
      <c r="C840" s="64"/>
      <c r="D840" s="87"/>
      <c r="E840" s="63"/>
      <c r="F840" s="66" t="s">
        <v>195</v>
      </c>
      <c r="G840" s="106">
        <f>G817+G821+G823+G834+G837</f>
        <v>447240</v>
      </c>
      <c r="H840" s="107">
        <f t="shared" ref="H840:X840" si="2861">H817+H821+H823+H834+H837</f>
        <v>30000</v>
      </c>
      <c r="I840" s="108">
        <f t="shared" si="2861"/>
        <v>477240</v>
      </c>
      <c r="J840" s="106">
        <f t="shared" si="2861"/>
        <v>0</v>
      </c>
      <c r="K840" s="107">
        <f t="shared" si="2861"/>
        <v>0</v>
      </c>
      <c r="L840" s="108">
        <f t="shared" si="2861"/>
        <v>0</v>
      </c>
      <c r="M840" s="106">
        <f t="shared" si="2861"/>
        <v>0</v>
      </c>
      <c r="N840" s="107">
        <f t="shared" si="2861"/>
        <v>0</v>
      </c>
      <c r="O840" s="108">
        <f t="shared" si="2861"/>
        <v>0</v>
      </c>
      <c r="P840" s="106">
        <f t="shared" si="2861"/>
        <v>0</v>
      </c>
      <c r="Q840" s="107">
        <f t="shared" si="2861"/>
        <v>0</v>
      </c>
      <c r="R840" s="108">
        <f t="shared" si="2861"/>
        <v>0</v>
      </c>
      <c r="S840" s="106">
        <f t="shared" si="2861"/>
        <v>0</v>
      </c>
      <c r="T840" s="107">
        <f t="shared" si="2861"/>
        <v>0</v>
      </c>
      <c r="U840" s="108">
        <f t="shared" si="2861"/>
        <v>0</v>
      </c>
      <c r="V840" s="106">
        <f t="shared" si="2861"/>
        <v>0</v>
      </c>
      <c r="W840" s="107">
        <f t="shared" si="2861"/>
        <v>0</v>
      </c>
      <c r="X840" s="109">
        <f t="shared" si="2861"/>
        <v>0</v>
      </c>
      <c r="Y840" s="116" t="str">
        <f t="shared" si="2858"/>
        <v/>
      </c>
    </row>
    <row r="841" spans="1:25" hidden="1">
      <c r="D841" s="67"/>
      <c r="G841" s="179"/>
      <c r="H841" s="179"/>
      <c r="I841" s="179"/>
      <c r="J841" s="179"/>
      <c r="K841" s="179"/>
      <c r="L841" s="179"/>
      <c r="Y841" s="116" t="str">
        <f t="shared" si="2858"/>
        <v/>
      </c>
    </row>
    <row r="842" spans="1:25" hidden="1">
      <c r="A842" s="68" t="s">
        <v>197</v>
      </c>
      <c r="B842" s="69" t="s">
        <v>67</v>
      </c>
      <c r="C842" s="70" t="s">
        <v>68</v>
      </c>
      <c r="D842" s="76"/>
      <c r="E842" s="43"/>
      <c r="F842" s="45" t="s">
        <v>48</v>
      </c>
      <c r="G842" s="180"/>
      <c r="H842" s="181"/>
      <c r="I842" s="182"/>
      <c r="J842" s="180"/>
      <c r="K842" s="181"/>
      <c r="L842" s="182"/>
      <c r="M842" s="48"/>
      <c r="N842" s="43"/>
      <c r="O842" s="49"/>
      <c r="P842" s="48"/>
      <c r="Q842" s="43"/>
      <c r="R842" s="49"/>
      <c r="S842" s="48"/>
      <c r="T842" s="43"/>
      <c r="U842" s="49"/>
      <c r="V842" s="48"/>
      <c r="W842" s="43"/>
      <c r="X842" s="74"/>
      <c r="Y842" s="116" t="str">
        <f t="shared" si="2858"/>
        <v/>
      </c>
    </row>
    <row r="843" spans="1:25" hidden="1">
      <c r="A843" s="40"/>
      <c r="B843" s="41"/>
      <c r="C843" s="42"/>
      <c r="D843" s="76"/>
      <c r="E843" s="44">
        <v>611000</v>
      </c>
      <c r="F843" s="45" t="s">
        <v>69</v>
      </c>
      <c r="G843" s="94">
        <f>SUM(G844:G846)</f>
        <v>506240</v>
      </c>
      <c r="H843" s="95">
        <f t="shared" ref="H843" si="2862">SUM(H844:H846)</f>
        <v>0</v>
      </c>
      <c r="I843" s="96">
        <f t="shared" ref="I843" si="2863">SUM(I844:I846)</f>
        <v>506240</v>
      </c>
      <c r="J843" s="94">
        <f t="shared" ref="J843" si="2864">SUM(J844:J846)</f>
        <v>0</v>
      </c>
      <c r="K843" s="95">
        <f t="shared" ref="K843" si="2865">SUM(K844:K846)</f>
        <v>0</v>
      </c>
      <c r="L843" s="96">
        <f t="shared" ref="L843" si="2866">SUM(L844:L846)</f>
        <v>0</v>
      </c>
      <c r="M843" s="94">
        <f t="shared" ref="M843" si="2867">SUM(M844:M846)</f>
        <v>0</v>
      </c>
      <c r="N843" s="95">
        <f t="shared" ref="N843" si="2868">SUM(N844:N846)</f>
        <v>0</v>
      </c>
      <c r="O843" s="96">
        <f t="shared" ref="O843" si="2869">SUM(O844:O846)</f>
        <v>0</v>
      </c>
      <c r="P843" s="94">
        <f t="shared" ref="P843" si="2870">SUM(P844:P846)</f>
        <v>0</v>
      </c>
      <c r="Q843" s="95">
        <f t="shared" ref="Q843" si="2871">SUM(Q844:Q846)</f>
        <v>0</v>
      </c>
      <c r="R843" s="96">
        <f t="shared" ref="R843" si="2872">SUM(R844:R846)</f>
        <v>0</v>
      </c>
      <c r="S843" s="94">
        <f t="shared" ref="S843" si="2873">SUM(S844:S846)</f>
        <v>0</v>
      </c>
      <c r="T843" s="95">
        <f t="shared" ref="T843" si="2874">SUM(T844:T846)</f>
        <v>0</v>
      </c>
      <c r="U843" s="96">
        <f t="shared" ref="U843" si="2875">SUM(U844:U846)</f>
        <v>0</v>
      </c>
      <c r="V843" s="94">
        <f t="shared" ref="V843" si="2876">SUM(V844:V846)</f>
        <v>0</v>
      </c>
      <c r="W843" s="95">
        <f t="shared" ref="W843" si="2877">SUM(W844:W846)</f>
        <v>0</v>
      </c>
      <c r="X843" s="97">
        <f t="shared" ref="X843" si="2878">SUM(X844:X846)</f>
        <v>0</v>
      </c>
      <c r="Y843" s="116" t="str">
        <f t="shared" si="2858"/>
        <v/>
      </c>
    </row>
    <row r="844" spans="1:25" hidden="1">
      <c r="A844" s="48"/>
      <c r="B844" s="43"/>
      <c r="C844" s="49"/>
      <c r="D844" s="76"/>
      <c r="E844" s="50">
        <v>611100</v>
      </c>
      <c r="F844" s="51" t="s">
        <v>70</v>
      </c>
      <c r="G844" s="99">
        <v>431570</v>
      </c>
      <c r="H844" s="100">
        <v>0</v>
      </c>
      <c r="I844" s="98">
        <f>SUM(G844:H844)</f>
        <v>431570</v>
      </c>
      <c r="J844" s="99"/>
      <c r="K844" s="100"/>
      <c r="L844" s="98">
        <f>SUM(J844:K844)</f>
        <v>0</v>
      </c>
      <c r="M844" s="52"/>
      <c r="N844" s="53"/>
      <c r="O844" s="98">
        <f>SUM(M844:N844)</f>
        <v>0</v>
      </c>
      <c r="P844" s="52"/>
      <c r="Q844" s="53"/>
      <c r="R844" s="98">
        <f>SUM(P844:Q844)</f>
        <v>0</v>
      </c>
      <c r="S844" s="52"/>
      <c r="T844" s="53"/>
      <c r="U844" s="98">
        <f>SUM(S844:T844)</f>
        <v>0</v>
      </c>
      <c r="V844" s="99">
        <f t="shared" ref="V844:V846" si="2879">S844+P844+M844+J844</f>
        <v>0</v>
      </c>
      <c r="W844" s="100">
        <f t="shared" ref="W844:W846" si="2880">T844+Q844+N844+K844</f>
        <v>0</v>
      </c>
      <c r="X844" s="101">
        <f>SUM(V844:W844)</f>
        <v>0</v>
      </c>
      <c r="Y844" s="116" t="str">
        <f t="shared" si="2858"/>
        <v/>
      </c>
    </row>
    <row r="845" spans="1:25" hidden="1">
      <c r="A845" s="48"/>
      <c r="B845" s="43"/>
      <c r="C845" s="49"/>
      <c r="D845" s="76"/>
      <c r="E845" s="50">
        <v>611200</v>
      </c>
      <c r="F845" s="51" t="s">
        <v>71</v>
      </c>
      <c r="G845" s="99">
        <v>74670</v>
      </c>
      <c r="H845" s="100">
        <v>0</v>
      </c>
      <c r="I845" s="98">
        <f t="shared" ref="I845:I846" si="2881">SUM(G845:H845)</f>
        <v>74670</v>
      </c>
      <c r="J845" s="99"/>
      <c r="K845" s="100"/>
      <c r="L845" s="98">
        <f t="shared" ref="L845:L846" si="2882">SUM(J845:K845)</f>
        <v>0</v>
      </c>
      <c r="M845" s="52"/>
      <c r="N845" s="53"/>
      <c r="O845" s="98">
        <f t="shared" ref="O845:O846" si="2883">SUM(M845:N845)</f>
        <v>0</v>
      </c>
      <c r="P845" s="52"/>
      <c r="Q845" s="53"/>
      <c r="R845" s="98">
        <f t="shared" ref="R845:R846" si="2884">SUM(P845:Q845)</f>
        <v>0</v>
      </c>
      <c r="S845" s="52"/>
      <c r="T845" s="53"/>
      <c r="U845" s="98">
        <f t="shared" ref="U845:U846" si="2885">SUM(S845:T845)</f>
        <v>0</v>
      </c>
      <c r="V845" s="99">
        <f t="shared" si="2879"/>
        <v>0</v>
      </c>
      <c r="W845" s="100">
        <f t="shared" si="2880"/>
        <v>0</v>
      </c>
      <c r="X845" s="101">
        <f t="shared" ref="X845:X846" si="2886">SUM(V845:W845)</f>
        <v>0</v>
      </c>
      <c r="Y845" s="116" t="str">
        <f t="shared" si="2858"/>
        <v/>
      </c>
    </row>
    <row r="846" spans="1:25" hidden="1">
      <c r="A846" s="48"/>
      <c r="B846" s="43"/>
      <c r="C846" s="49"/>
      <c r="D846" s="76"/>
      <c r="E846" s="50">
        <v>611200</v>
      </c>
      <c r="F846" s="51" t="s">
        <v>72</v>
      </c>
      <c r="G846" s="99">
        <v>0</v>
      </c>
      <c r="H846" s="100">
        <v>0</v>
      </c>
      <c r="I846" s="98">
        <f t="shared" si="2881"/>
        <v>0</v>
      </c>
      <c r="J846" s="99"/>
      <c r="K846" s="100"/>
      <c r="L846" s="98">
        <f t="shared" si="2882"/>
        <v>0</v>
      </c>
      <c r="M846" s="52"/>
      <c r="N846" s="53"/>
      <c r="O846" s="98">
        <f t="shared" si="2883"/>
        <v>0</v>
      </c>
      <c r="P846" s="52"/>
      <c r="Q846" s="53"/>
      <c r="R846" s="98">
        <f t="shared" si="2884"/>
        <v>0</v>
      </c>
      <c r="S846" s="52"/>
      <c r="T846" s="53"/>
      <c r="U846" s="98">
        <f t="shared" si="2885"/>
        <v>0</v>
      </c>
      <c r="V846" s="99">
        <f t="shared" si="2879"/>
        <v>0</v>
      </c>
      <c r="W846" s="100">
        <f t="shared" si="2880"/>
        <v>0</v>
      </c>
      <c r="X846" s="101">
        <f t="shared" si="2886"/>
        <v>0</v>
      </c>
      <c r="Y846" s="116" t="str">
        <f t="shared" si="2858"/>
        <v/>
      </c>
    </row>
    <row r="847" spans="1:25" hidden="1">
      <c r="A847" s="40"/>
      <c r="B847" s="41"/>
      <c r="C847" s="42"/>
      <c r="D847" s="76"/>
      <c r="E847" s="44">
        <v>612000</v>
      </c>
      <c r="F847" s="45" t="s">
        <v>73</v>
      </c>
      <c r="G847" s="94">
        <f>G848</f>
        <v>46050</v>
      </c>
      <c r="H847" s="95">
        <f t="shared" ref="H847" si="2887">H848</f>
        <v>0</v>
      </c>
      <c r="I847" s="96">
        <f t="shared" ref="I847" si="2888">I848</f>
        <v>46050</v>
      </c>
      <c r="J847" s="94">
        <f t="shared" ref="J847" si="2889">J848</f>
        <v>0</v>
      </c>
      <c r="K847" s="95">
        <f t="shared" ref="K847" si="2890">K848</f>
        <v>0</v>
      </c>
      <c r="L847" s="96">
        <f t="shared" ref="L847" si="2891">L848</f>
        <v>0</v>
      </c>
      <c r="M847" s="94">
        <f t="shared" ref="M847" si="2892">M848</f>
        <v>0</v>
      </c>
      <c r="N847" s="95">
        <f t="shared" ref="N847" si="2893">N848</f>
        <v>0</v>
      </c>
      <c r="O847" s="96">
        <f t="shared" ref="O847" si="2894">O848</f>
        <v>0</v>
      </c>
      <c r="P847" s="94">
        <f t="shared" ref="P847" si="2895">P848</f>
        <v>0</v>
      </c>
      <c r="Q847" s="95">
        <f t="shared" ref="Q847" si="2896">Q848</f>
        <v>0</v>
      </c>
      <c r="R847" s="96">
        <f t="shared" ref="R847" si="2897">R848</f>
        <v>0</v>
      </c>
      <c r="S847" s="94">
        <f t="shared" ref="S847" si="2898">S848</f>
        <v>0</v>
      </c>
      <c r="T847" s="95">
        <f t="shared" ref="T847" si="2899">T848</f>
        <v>0</v>
      </c>
      <c r="U847" s="96">
        <f t="shared" ref="U847" si="2900">U848</f>
        <v>0</v>
      </c>
      <c r="V847" s="94">
        <f t="shared" ref="V847" si="2901">V848</f>
        <v>0</v>
      </c>
      <c r="W847" s="95">
        <f t="shared" ref="W847" si="2902">W848</f>
        <v>0</v>
      </c>
      <c r="X847" s="97">
        <f t="shared" ref="X847" si="2903">X848</f>
        <v>0</v>
      </c>
      <c r="Y847" s="116" t="str">
        <f t="shared" si="2858"/>
        <v/>
      </c>
    </row>
    <row r="848" spans="1:25" hidden="1">
      <c r="A848" s="48"/>
      <c r="B848" s="43"/>
      <c r="C848" s="49"/>
      <c r="D848" s="76"/>
      <c r="E848" s="50">
        <v>612100</v>
      </c>
      <c r="F848" s="51" t="s">
        <v>73</v>
      </c>
      <c r="G848" s="99">
        <v>46050</v>
      </c>
      <c r="H848" s="100">
        <v>0</v>
      </c>
      <c r="I848" s="98">
        <f>SUM(G848:H848)</f>
        <v>46050</v>
      </c>
      <c r="J848" s="99"/>
      <c r="K848" s="100"/>
      <c r="L848" s="98">
        <f>SUM(J848:K848)</f>
        <v>0</v>
      </c>
      <c r="M848" s="52"/>
      <c r="N848" s="53"/>
      <c r="O848" s="98">
        <f>SUM(M848:N848)</f>
        <v>0</v>
      </c>
      <c r="P848" s="52"/>
      <c r="Q848" s="53"/>
      <c r="R848" s="98">
        <f>SUM(P848:Q848)</f>
        <v>0</v>
      </c>
      <c r="S848" s="52"/>
      <c r="T848" s="53"/>
      <c r="U848" s="98">
        <f>SUM(S848:T848)</f>
        <v>0</v>
      </c>
      <c r="V848" s="99">
        <f>S848+P848+M848+J848</f>
        <v>0</v>
      </c>
      <c r="W848" s="100">
        <f>T848+Q848+N848+K848</f>
        <v>0</v>
      </c>
      <c r="X848" s="101">
        <f>SUM(V848:W848)</f>
        <v>0</v>
      </c>
      <c r="Y848" s="116" t="str">
        <f t="shared" si="2858"/>
        <v/>
      </c>
    </row>
    <row r="849" spans="1:25" hidden="1">
      <c r="A849" s="40"/>
      <c r="B849" s="41"/>
      <c r="C849" s="42"/>
      <c r="D849" s="76"/>
      <c r="E849" s="44">
        <v>613000</v>
      </c>
      <c r="F849" s="45" t="s">
        <v>74</v>
      </c>
      <c r="G849" s="94">
        <f>SUM(G850:G859)</f>
        <v>122000</v>
      </c>
      <c r="H849" s="95">
        <f t="shared" ref="H849" si="2904">SUM(H850:H859)</f>
        <v>0</v>
      </c>
      <c r="I849" s="96">
        <f t="shared" ref="I849" si="2905">SUM(I850:I859)</f>
        <v>122000</v>
      </c>
      <c r="J849" s="94">
        <f t="shared" ref="J849" si="2906">SUM(J850:J859)</f>
        <v>0</v>
      </c>
      <c r="K849" s="95">
        <f t="shared" ref="K849" si="2907">SUM(K850:K859)</f>
        <v>0</v>
      </c>
      <c r="L849" s="96">
        <f t="shared" ref="L849" si="2908">SUM(L850:L859)</f>
        <v>0</v>
      </c>
      <c r="M849" s="94">
        <f t="shared" ref="M849" si="2909">SUM(M850:M859)</f>
        <v>0</v>
      </c>
      <c r="N849" s="95">
        <f t="shared" ref="N849" si="2910">SUM(N850:N859)</f>
        <v>0</v>
      </c>
      <c r="O849" s="96">
        <f t="shared" ref="O849" si="2911">SUM(O850:O859)</f>
        <v>0</v>
      </c>
      <c r="P849" s="94">
        <f t="shared" ref="P849" si="2912">SUM(P850:P859)</f>
        <v>0</v>
      </c>
      <c r="Q849" s="95">
        <f t="shared" ref="Q849" si="2913">SUM(Q850:Q859)</f>
        <v>0</v>
      </c>
      <c r="R849" s="96">
        <f t="shared" ref="R849" si="2914">SUM(R850:R859)</f>
        <v>0</v>
      </c>
      <c r="S849" s="94">
        <f t="shared" ref="S849" si="2915">SUM(S850:S859)</f>
        <v>0</v>
      </c>
      <c r="T849" s="95">
        <f t="shared" ref="T849" si="2916">SUM(T850:T859)</f>
        <v>0</v>
      </c>
      <c r="U849" s="96">
        <f t="shared" ref="U849" si="2917">SUM(U850:U859)</f>
        <v>0</v>
      </c>
      <c r="V849" s="94">
        <f t="shared" ref="V849" si="2918">SUM(V850:V859)</f>
        <v>0</v>
      </c>
      <c r="W849" s="95">
        <f t="shared" ref="W849" si="2919">SUM(W850:W859)</f>
        <v>0</v>
      </c>
      <c r="X849" s="97">
        <f t="shared" ref="X849" si="2920">SUM(X850:X859)</f>
        <v>0</v>
      </c>
      <c r="Y849" s="116" t="str">
        <f t="shared" si="2858"/>
        <v/>
      </c>
    </row>
    <row r="850" spans="1:25" hidden="1">
      <c r="A850" s="48"/>
      <c r="B850" s="43"/>
      <c r="C850" s="49"/>
      <c r="D850" s="76"/>
      <c r="E850" s="50">
        <v>613100</v>
      </c>
      <c r="F850" s="54" t="s">
        <v>75</v>
      </c>
      <c r="G850" s="99">
        <v>4000</v>
      </c>
      <c r="H850" s="100">
        <v>0</v>
      </c>
      <c r="I850" s="98">
        <f t="shared" ref="I850:I859" si="2921">SUM(G850:H850)</f>
        <v>4000</v>
      </c>
      <c r="J850" s="99"/>
      <c r="K850" s="100"/>
      <c r="L850" s="98">
        <f t="shared" ref="L850:L859" si="2922">SUM(J850:K850)</f>
        <v>0</v>
      </c>
      <c r="M850" s="52"/>
      <c r="N850" s="53"/>
      <c r="O850" s="98">
        <f t="shared" ref="O850:O859" si="2923">SUM(M850:N850)</f>
        <v>0</v>
      </c>
      <c r="P850" s="52"/>
      <c r="Q850" s="53"/>
      <c r="R850" s="98">
        <f t="shared" ref="R850:R859" si="2924">SUM(P850:Q850)</f>
        <v>0</v>
      </c>
      <c r="S850" s="52"/>
      <c r="T850" s="53"/>
      <c r="U850" s="98">
        <f t="shared" ref="U850:U859" si="2925">SUM(S850:T850)</f>
        <v>0</v>
      </c>
      <c r="V850" s="99">
        <f t="shared" ref="V850:V859" si="2926">S850+P850+M850+J850</f>
        <v>0</v>
      </c>
      <c r="W850" s="100">
        <f t="shared" ref="W850:W859" si="2927">T850+Q850+N850+K850</f>
        <v>0</v>
      </c>
      <c r="X850" s="101">
        <f t="shared" ref="X850:X859" si="2928">SUM(V850:W850)</f>
        <v>0</v>
      </c>
      <c r="Y850" s="116" t="str">
        <f t="shared" si="2858"/>
        <v/>
      </c>
    </row>
    <row r="851" spans="1:25" hidden="1">
      <c r="A851" s="48"/>
      <c r="B851" s="43"/>
      <c r="C851" s="49"/>
      <c r="D851" s="76"/>
      <c r="E851" s="50">
        <v>613200</v>
      </c>
      <c r="F851" s="54" t="s">
        <v>76</v>
      </c>
      <c r="G851" s="99">
        <v>31000</v>
      </c>
      <c r="H851" s="100">
        <v>0</v>
      </c>
      <c r="I851" s="98">
        <f t="shared" si="2921"/>
        <v>31000</v>
      </c>
      <c r="J851" s="99"/>
      <c r="K851" s="100"/>
      <c r="L851" s="98">
        <f t="shared" si="2922"/>
        <v>0</v>
      </c>
      <c r="M851" s="52"/>
      <c r="N851" s="53"/>
      <c r="O851" s="98">
        <f t="shared" si="2923"/>
        <v>0</v>
      </c>
      <c r="P851" s="52"/>
      <c r="Q851" s="53"/>
      <c r="R851" s="98">
        <f t="shared" si="2924"/>
        <v>0</v>
      </c>
      <c r="S851" s="52"/>
      <c r="T851" s="53"/>
      <c r="U851" s="98">
        <f t="shared" si="2925"/>
        <v>0</v>
      </c>
      <c r="V851" s="99">
        <f t="shared" si="2926"/>
        <v>0</v>
      </c>
      <c r="W851" s="100">
        <f t="shared" si="2927"/>
        <v>0</v>
      </c>
      <c r="X851" s="101">
        <f t="shared" si="2928"/>
        <v>0</v>
      </c>
      <c r="Y851" s="116" t="str">
        <f t="shared" si="2858"/>
        <v/>
      </c>
    </row>
    <row r="852" spans="1:25" hidden="1">
      <c r="A852" s="48"/>
      <c r="B852" s="43"/>
      <c r="C852" s="49"/>
      <c r="D852" s="76"/>
      <c r="E852" s="50">
        <v>613300</v>
      </c>
      <c r="F852" s="54" t="s">
        <v>77</v>
      </c>
      <c r="G852" s="99">
        <v>17000</v>
      </c>
      <c r="H852" s="100">
        <v>0</v>
      </c>
      <c r="I852" s="98">
        <f t="shared" si="2921"/>
        <v>17000</v>
      </c>
      <c r="J852" s="99"/>
      <c r="K852" s="100"/>
      <c r="L852" s="98">
        <f t="shared" si="2922"/>
        <v>0</v>
      </c>
      <c r="M852" s="52"/>
      <c r="N852" s="53"/>
      <c r="O852" s="98">
        <f t="shared" si="2923"/>
        <v>0</v>
      </c>
      <c r="P852" s="52"/>
      <c r="Q852" s="53"/>
      <c r="R852" s="98">
        <f t="shared" si="2924"/>
        <v>0</v>
      </c>
      <c r="S852" s="52"/>
      <c r="T852" s="53"/>
      <c r="U852" s="98">
        <f t="shared" si="2925"/>
        <v>0</v>
      </c>
      <c r="V852" s="99">
        <f t="shared" si="2926"/>
        <v>0</v>
      </c>
      <c r="W852" s="100">
        <f t="shared" si="2927"/>
        <v>0</v>
      </c>
      <c r="X852" s="101">
        <f t="shared" si="2928"/>
        <v>0</v>
      </c>
      <c r="Y852" s="116" t="str">
        <f t="shared" si="2858"/>
        <v/>
      </c>
    </row>
    <row r="853" spans="1:25" hidden="1">
      <c r="A853" s="48"/>
      <c r="B853" s="43"/>
      <c r="C853" s="49"/>
      <c r="D853" s="76"/>
      <c r="E853" s="50">
        <v>613400</v>
      </c>
      <c r="F853" s="54" t="s">
        <v>78</v>
      </c>
      <c r="G853" s="99">
        <v>7000</v>
      </c>
      <c r="H853" s="100">
        <v>0</v>
      </c>
      <c r="I853" s="98">
        <f t="shared" si="2921"/>
        <v>7000</v>
      </c>
      <c r="J853" s="99"/>
      <c r="K853" s="100"/>
      <c r="L853" s="98">
        <f t="shared" si="2922"/>
        <v>0</v>
      </c>
      <c r="M853" s="52"/>
      <c r="N853" s="53"/>
      <c r="O853" s="98">
        <f t="shared" si="2923"/>
        <v>0</v>
      </c>
      <c r="P853" s="52"/>
      <c r="Q853" s="53"/>
      <c r="R853" s="98">
        <f t="shared" si="2924"/>
        <v>0</v>
      </c>
      <c r="S853" s="52"/>
      <c r="T853" s="53"/>
      <c r="U853" s="98">
        <f t="shared" si="2925"/>
        <v>0</v>
      </c>
      <c r="V853" s="99">
        <f t="shared" si="2926"/>
        <v>0</v>
      </c>
      <c r="W853" s="100">
        <f t="shared" si="2927"/>
        <v>0</v>
      </c>
      <c r="X853" s="101">
        <f t="shared" si="2928"/>
        <v>0</v>
      </c>
      <c r="Y853" s="116" t="str">
        <f t="shared" si="2858"/>
        <v/>
      </c>
    </row>
    <row r="854" spans="1:25" hidden="1">
      <c r="A854" s="48"/>
      <c r="B854" s="43"/>
      <c r="C854" s="49"/>
      <c r="D854" s="76"/>
      <c r="E854" s="50">
        <v>613500</v>
      </c>
      <c r="F854" s="54" t="s">
        <v>79</v>
      </c>
      <c r="G854" s="99">
        <v>5000</v>
      </c>
      <c r="H854" s="100">
        <v>0</v>
      </c>
      <c r="I854" s="98">
        <f t="shared" si="2921"/>
        <v>5000</v>
      </c>
      <c r="J854" s="99"/>
      <c r="K854" s="100"/>
      <c r="L854" s="98">
        <f t="shared" si="2922"/>
        <v>0</v>
      </c>
      <c r="M854" s="52"/>
      <c r="N854" s="53"/>
      <c r="O854" s="98">
        <f t="shared" si="2923"/>
        <v>0</v>
      </c>
      <c r="P854" s="52"/>
      <c r="Q854" s="53"/>
      <c r="R854" s="98">
        <f t="shared" si="2924"/>
        <v>0</v>
      </c>
      <c r="S854" s="52"/>
      <c r="T854" s="53"/>
      <c r="U854" s="98">
        <f t="shared" si="2925"/>
        <v>0</v>
      </c>
      <c r="V854" s="99">
        <f t="shared" si="2926"/>
        <v>0</v>
      </c>
      <c r="W854" s="100">
        <f t="shared" si="2927"/>
        <v>0</v>
      </c>
      <c r="X854" s="101">
        <f t="shared" si="2928"/>
        <v>0</v>
      </c>
      <c r="Y854" s="116" t="str">
        <f t="shared" si="2858"/>
        <v/>
      </c>
    </row>
    <row r="855" spans="1:25" hidden="1">
      <c r="A855" s="48"/>
      <c r="B855" s="43"/>
      <c r="C855" s="49"/>
      <c r="D855" s="76"/>
      <c r="E855" s="50">
        <v>613600</v>
      </c>
      <c r="F855" s="54" t="s">
        <v>82</v>
      </c>
      <c r="G855" s="99">
        <v>0</v>
      </c>
      <c r="H855" s="100">
        <v>0</v>
      </c>
      <c r="I855" s="98">
        <f t="shared" si="2921"/>
        <v>0</v>
      </c>
      <c r="J855" s="99"/>
      <c r="K855" s="100"/>
      <c r="L855" s="98">
        <f t="shared" si="2922"/>
        <v>0</v>
      </c>
      <c r="M855" s="52"/>
      <c r="N855" s="53"/>
      <c r="O855" s="98">
        <f t="shared" si="2923"/>
        <v>0</v>
      </c>
      <c r="P855" s="52"/>
      <c r="Q855" s="53"/>
      <c r="R855" s="98">
        <f t="shared" si="2924"/>
        <v>0</v>
      </c>
      <c r="S855" s="52"/>
      <c r="T855" s="53"/>
      <c r="U855" s="98">
        <f t="shared" si="2925"/>
        <v>0</v>
      </c>
      <c r="V855" s="99">
        <f t="shared" si="2926"/>
        <v>0</v>
      </c>
      <c r="W855" s="100">
        <f t="shared" si="2927"/>
        <v>0</v>
      </c>
      <c r="X855" s="101">
        <f t="shared" si="2928"/>
        <v>0</v>
      </c>
      <c r="Y855" s="116" t="str">
        <f t="shared" si="2858"/>
        <v/>
      </c>
    </row>
    <row r="856" spans="1:25" hidden="1">
      <c r="A856" s="48"/>
      <c r="B856" s="43"/>
      <c r="C856" s="49"/>
      <c r="D856" s="76"/>
      <c r="E856" s="50">
        <v>613700</v>
      </c>
      <c r="F856" s="54" t="s">
        <v>80</v>
      </c>
      <c r="G856" s="99">
        <v>7000</v>
      </c>
      <c r="H856" s="100">
        <v>0</v>
      </c>
      <c r="I856" s="98">
        <f t="shared" si="2921"/>
        <v>7000</v>
      </c>
      <c r="J856" s="99"/>
      <c r="K856" s="100"/>
      <c r="L856" s="98">
        <f t="shared" si="2922"/>
        <v>0</v>
      </c>
      <c r="M856" s="52"/>
      <c r="N856" s="53"/>
      <c r="O856" s="98">
        <f t="shared" si="2923"/>
        <v>0</v>
      </c>
      <c r="P856" s="52"/>
      <c r="Q856" s="53"/>
      <c r="R856" s="98">
        <f t="shared" si="2924"/>
        <v>0</v>
      </c>
      <c r="S856" s="52"/>
      <c r="T856" s="53"/>
      <c r="U856" s="98">
        <f t="shared" si="2925"/>
        <v>0</v>
      </c>
      <c r="V856" s="99">
        <f t="shared" si="2926"/>
        <v>0</v>
      </c>
      <c r="W856" s="100">
        <f t="shared" si="2927"/>
        <v>0</v>
      </c>
      <c r="X856" s="101">
        <f t="shared" si="2928"/>
        <v>0</v>
      </c>
      <c r="Y856" s="116" t="str">
        <f t="shared" si="2858"/>
        <v/>
      </c>
    </row>
    <row r="857" spans="1:25" hidden="1">
      <c r="A857" s="48"/>
      <c r="B857" s="43"/>
      <c r="C857" s="49"/>
      <c r="D857" s="76"/>
      <c r="E857" s="50">
        <v>613800</v>
      </c>
      <c r="F857" s="54" t="s">
        <v>83</v>
      </c>
      <c r="G857" s="99">
        <v>1000</v>
      </c>
      <c r="H857" s="100">
        <v>0</v>
      </c>
      <c r="I857" s="98">
        <f t="shared" si="2921"/>
        <v>1000</v>
      </c>
      <c r="J857" s="99"/>
      <c r="K857" s="100"/>
      <c r="L857" s="98">
        <f t="shared" si="2922"/>
        <v>0</v>
      </c>
      <c r="M857" s="52"/>
      <c r="N857" s="53"/>
      <c r="O857" s="98">
        <f t="shared" si="2923"/>
        <v>0</v>
      </c>
      <c r="P857" s="52"/>
      <c r="Q857" s="53"/>
      <c r="R857" s="98">
        <f t="shared" si="2924"/>
        <v>0</v>
      </c>
      <c r="S857" s="52"/>
      <c r="T857" s="53"/>
      <c r="U857" s="98">
        <f t="shared" si="2925"/>
        <v>0</v>
      </c>
      <c r="V857" s="99">
        <f t="shared" si="2926"/>
        <v>0</v>
      </c>
      <c r="W857" s="100">
        <f t="shared" si="2927"/>
        <v>0</v>
      </c>
      <c r="X857" s="101">
        <f t="shared" si="2928"/>
        <v>0</v>
      </c>
      <c r="Y857" s="116" t="str">
        <f t="shared" si="2858"/>
        <v/>
      </c>
    </row>
    <row r="858" spans="1:25" hidden="1">
      <c r="A858" s="48"/>
      <c r="B858" s="43"/>
      <c r="C858" s="49"/>
      <c r="D858" s="76"/>
      <c r="E858" s="50">
        <v>613900</v>
      </c>
      <c r="F858" s="54" t="s">
        <v>81</v>
      </c>
      <c r="G858" s="99">
        <v>50000</v>
      </c>
      <c r="H858" s="100">
        <v>0</v>
      </c>
      <c r="I858" s="98">
        <f t="shared" si="2921"/>
        <v>50000</v>
      </c>
      <c r="J858" s="99"/>
      <c r="K858" s="100"/>
      <c r="L858" s="98">
        <f t="shared" si="2922"/>
        <v>0</v>
      </c>
      <c r="M858" s="52"/>
      <c r="N858" s="53"/>
      <c r="O858" s="98">
        <f t="shared" si="2923"/>
        <v>0</v>
      </c>
      <c r="P858" s="52"/>
      <c r="Q858" s="53"/>
      <c r="R858" s="98">
        <f t="shared" si="2924"/>
        <v>0</v>
      </c>
      <c r="S858" s="52"/>
      <c r="T858" s="53"/>
      <c r="U858" s="98">
        <f t="shared" si="2925"/>
        <v>0</v>
      </c>
      <c r="V858" s="99">
        <f t="shared" si="2926"/>
        <v>0</v>
      </c>
      <c r="W858" s="100">
        <f t="shared" si="2927"/>
        <v>0</v>
      </c>
      <c r="X858" s="101">
        <f t="shared" si="2928"/>
        <v>0</v>
      </c>
      <c r="Y858" s="116" t="str">
        <f t="shared" si="2858"/>
        <v/>
      </c>
    </row>
    <row r="859" spans="1:25" hidden="1">
      <c r="A859" s="48"/>
      <c r="B859" s="43"/>
      <c r="C859" s="49"/>
      <c r="D859" s="76"/>
      <c r="E859" s="50">
        <v>613900</v>
      </c>
      <c r="F859" s="54" t="s">
        <v>84</v>
      </c>
      <c r="G859" s="99">
        <v>0</v>
      </c>
      <c r="H859" s="100">
        <v>0</v>
      </c>
      <c r="I859" s="98">
        <f t="shared" si="2921"/>
        <v>0</v>
      </c>
      <c r="J859" s="99"/>
      <c r="K859" s="100"/>
      <c r="L859" s="98">
        <f t="shared" si="2922"/>
        <v>0</v>
      </c>
      <c r="M859" s="52"/>
      <c r="N859" s="53"/>
      <c r="O859" s="98">
        <f t="shared" si="2923"/>
        <v>0</v>
      </c>
      <c r="P859" s="52"/>
      <c r="Q859" s="53"/>
      <c r="R859" s="98">
        <f t="shared" si="2924"/>
        <v>0</v>
      </c>
      <c r="S859" s="52"/>
      <c r="T859" s="53"/>
      <c r="U859" s="98">
        <f t="shared" si="2925"/>
        <v>0</v>
      </c>
      <c r="V859" s="99">
        <f t="shared" si="2926"/>
        <v>0</v>
      </c>
      <c r="W859" s="100">
        <f t="shared" si="2927"/>
        <v>0</v>
      </c>
      <c r="X859" s="101">
        <f t="shared" si="2928"/>
        <v>0</v>
      </c>
      <c r="Y859" s="116" t="str">
        <f t="shared" si="2858"/>
        <v/>
      </c>
    </row>
    <row r="860" spans="1:25" hidden="1">
      <c r="A860" s="40"/>
      <c r="B860" s="41"/>
      <c r="C860" s="42"/>
      <c r="D860" s="76"/>
      <c r="E860" s="44">
        <v>821000</v>
      </c>
      <c r="F860" s="45" t="s">
        <v>85</v>
      </c>
      <c r="G860" s="94">
        <f>SUM(G861:G862)</f>
        <v>35000</v>
      </c>
      <c r="H860" s="95">
        <f t="shared" ref="H860" si="2929">SUM(H861:H862)</f>
        <v>0</v>
      </c>
      <c r="I860" s="96">
        <f t="shared" ref="I860" si="2930">SUM(I861:I862)</f>
        <v>35000</v>
      </c>
      <c r="J860" s="94">
        <f t="shared" ref="J860" si="2931">SUM(J861:J862)</f>
        <v>0</v>
      </c>
      <c r="K860" s="95">
        <f t="shared" ref="K860" si="2932">SUM(K861:K862)</f>
        <v>0</v>
      </c>
      <c r="L860" s="96">
        <f t="shared" ref="L860" si="2933">SUM(L861:L862)</f>
        <v>0</v>
      </c>
      <c r="M860" s="94">
        <f t="shared" ref="M860" si="2934">SUM(M861:M862)</f>
        <v>0</v>
      </c>
      <c r="N860" s="95">
        <f t="shared" ref="N860" si="2935">SUM(N861:N862)</f>
        <v>0</v>
      </c>
      <c r="O860" s="96">
        <f t="shared" ref="O860" si="2936">SUM(O861:O862)</f>
        <v>0</v>
      </c>
      <c r="P860" s="94">
        <f t="shared" ref="P860" si="2937">SUM(P861:P862)</f>
        <v>0</v>
      </c>
      <c r="Q860" s="95">
        <f t="shared" ref="Q860" si="2938">SUM(Q861:Q862)</f>
        <v>0</v>
      </c>
      <c r="R860" s="96">
        <f t="shared" ref="R860" si="2939">SUM(R861:R862)</f>
        <v>0</v>
      </c>
      <c r="S860" s="94">
        <f t="shared" ref="S860" si="2940">SUM(S861:S862)</f>
        <v>0</v>
      </c>
      <c r="T860" s="95">
        <f t="shared" ref="T860" si="2941">SUM(T861:T862)</f>
        <v>0</v>
      </c>
      <c r="U860" s="96">
        <f t="shared" ref="U860" si="2942">SUM(U861:U862)</f>
        <v>0</v>
      </c>
      <c r="V860" s="94">
        <f t="shared" ref="V860" si="2943">SUM(V861:V862)</f>
        <v>0</v>
      </c>
      <c r="W860" s="95">
        <f t="shared" ref="W860" si="2944">SUM(W861:W862)</f>
        <v>0</v>
      </c>
      <c r="X860" s="97">
        <f t="shared" ref="X860" si="2945">SUM(X861:X862)</f>
        <v>0</v>
      </c>
      <c r="Y860" s="116" t="str">
        <f t="shared" si="2858"/>
        <v/>
      </c>
    </row>
    <row r="861" spans="1:25" hidden="1">
      <c r="A861" s="48"/>
      <c r="B861" s="43"/>
      <c r="C861" s="49"/>
      <c r="D861" s="76"/>
      <c r="E861" s="50">
        <v>821200</v>
      </c>
      <c r="F861" s="51" t="s">
        <v>86</v>
      </c>
      <c r="G861" s="99">
        <v>30000</v>
      </c>
      <c r="H861" s="100">
        <v>0</v>
      </c>
      <c r="I861" s="98">
        <f>SUM(G861:H861)</f>
        <v>30000</v>
      </c>
      <c r="J861" s="99"/>
      <c r="K861" s="100"/>
      <c r="L861" s="98">
        <f>SUM(J861:K861)</f>
        <v>0</v>
      </c>
      <c r="M861" s="52"/>
      <c r="N861" s="53"/>
      <c r="O861" s="98">
        <f>SUM(M861:N861)</f>
        <v>0</v>
      </c>
      <c r="P861" s="52"/>
      <c r="Q861" s="53"/>
      <c r="R861" s="98">
        <f>SUM(P861:Q861)</f>
        <v>0</v>
      </c>
      <c r="S861" s="52"/>
      <c r="T861" s="53"/>
      <c r="U861" s="98">
        <f>SUM(S861:T861)</f>
        <v>0</v>
      </c>
      <c r="V861" s="99">
        <f t="shared" ref="V861:V862" si="2946">S861+P861+M861+J861</f>
        <v>0</v>
      </c>
      <c r="W861" s="100">
        <f t="shared" ref="W861:W862" si="2947">T861+Q861+N861+K861</f>
        <v>0</v>
      </c>
      <c r="X861" s="101">
        <f>SUM(V861:W861)</f>
        <v>0</v>
      </c>
      <c r="Y861" s="116" t="str">
        <f t="shared" si="2858"/>
        <v/>
      </c>
    </row>
    <row r="862" spans="1:25" ht="12.75" hidden="1" thickBot="1">
      <c r="A862" s="55"/>
      <c r="B862" s="56"/>
      <c r="C862" s="57"/>
      <c r="D862" s="81"/>
      <c r="E862" s="58">
        <v>821300</v>
      </c>
      <c r="F862" s="59" t="s">
        <v>87</v>
      </c>
      <c r="G862" s="103">
        <v>5000</v>
      </c>
      <c r="H862" s="104">
        <v>0</v>
      </c>
      <c r="I862" s="102">
        <f>SUM(G862:H862)</f>
        <v>5000</v>
      </c>
      <c r="J862" s="103"/>
      <c r="K862" s="104"/>
      <c r="L862" s="102">
        <f>SUM(J862:K862)</f>
        <v>0</v>
      </c>
      <c r="M862" s="60"/>
      <c r="N862" s="61"/>
      <c r="O862" s="102">
        <f>SUM(M862:N862)</f>
        <v>0</v>
      </c>
      <c r="P862" s="60"/>
      <c r="Q862" s="61"/>
      <c r="R862" s="102">
        <f>SUM(P862:Q862)</f>
        <v>0</v>
      </c>
      <c r="S862" s="60"/>
      <c r="T862" s="61"/>
      <c r="U862" s="102">
        <f>SUM(S862:T862)</f>
        <v>0</v>
      </c>
      <c r="V862" s="103">
        <f t="shared" si="2946"/>
        <v>0</v>
      </c>
      <c r="W862" s="104">
        <f t="shared" si="2947"/>
        <v>0</v>
      </c>
      <c r="X862" s="105">
        <f>SUM(V862:W862)</f>
        <v>0</v>
      </c>
      <c r="Y862" s="116" t="str">
        <f t="shared" si="2858"/>
        <v/>
      </c>
    </row>
    <row r="863" spans="1:25" ht="12.75" hidden="1" thickBot="1">
      <c r="A863" s="62"/>
      <c r="B863" s="63"/>
      <c r="C863" s="64"/>
      <c r="D863" s="87"/>
      <c r="E863" s="63"/>
      <c r="F863" s="66" t="s">
        <v>198</v>
      </c>
      <c r="G863" s="106">
        <f>G843+G847+G849+G860</f>
        <v>709290</v>
      </c>
      <c r="H863" s="107">
        <f t="shared" ref="H863:X863" si="2948">H843+H847+H849+H860</f>
        <v>0</v>
      </c>
      <c r="I863" s="108">
        <f t="shared" si="2948"/>
        <v>709290</v>
      </c>
      <c r="J863" s="106">
        <f t="shared" si="2948"/>
        <v>0</v>
      </c>
      <c r="K863" s="107">
        <f t="shared" si="2948"/>
        <v>0</v>
      </c>
      <c r="L863" s="108">
        <f t="shared" si="2948"/>
        <v>0</v>
      </c>
      <c r="M863" s="106">
        <f t="shared" si="2948"/>
        <v>0</v>
      </c>
      <c r="N863" s="107">
        <f t="shared" si="2948"/>
        <v>0</v>
      </c>
      <c r="O863" s="108">
        <f t="shared" si="2948"/>
        <v>0</v>
      </c>
      <c r="P863" s="106">
        <f t="shared" si="2948"/>
        <v>0</v>
      </c>
      <c r="Q863" s="107">
        <f t="shared" si="2948"/>
        <v>0</v>
      </c>
      <c r="R863" s="108">
        <f t="shared" si="2948"/>
        <v>0</v>
      </c>
      <c r="S863" s="106">
        <f t="shared" si="2948"/>
        <v>0</v>
      </c>
      <c r="T863" s="107">
        <f t="shared" si="2948"/>
        <v>0</v>
      </c>
      <c r="U863" s="108">
        <f t="shared" si="2948"/>
        <v>0</v>
      </c>
      <c r="V863" s="106">
        <f t="shared" si="2948"/>
        <v>0</v>
      </c>
      <c r="W863" s="107">
        <f t="shared" si="2948"/>
        <v>0</v>
      </c>
      <c r="X863" s="109">
        <f t="shared" si="2948"/>
        <v>0</v>
      </c>
      <c r="Y863" s="116" t="str">
        <f t="shared" si="2858"/>
        <v/>
      </c>
    </row>
    <row r="864" spans="1:25" hidden="1">
      <c r="D864" s="67"/>
      <c r="G864" s="179"/>
      <c r="H864" s="179"/>
      <c r="I864" s="179"/>
      <c r="J864" s="179"/>
      <c r="K864" s="179"/>
      <c r="L864" s="179"/>
      <c r="Y864" s="116" t="str">
        <f t="shared" si="2858"/>
        <v/>
      </c>
    </row>
    <row r="865" spans="1:25" hidden="1">
      <c r="A865" s="68" t="s">
        <v>199</v>
      </c>
      <c r="B865" s="69" t="s">
        <v>67</v>
      </c>
      <c r="C865" s="70" t="s">
        <v>68</v>
      </c>
      <c r="D865" s="76"/>
      <c r="E865" s="43"/>
      <c r="F865" s="45" t="s">
        <v>49</v>
      </c>
      <c r="G865" s="180"/>
      <c r="H865" s="181"/>
      <c r="I865" s="182"/>
      <c r="J865" s="180"/>
      <c r="K865" s="181"/>
      <c r="L865" s="182"/>
      <c r="M865" s="48"/>
      <c r="N865" s="43"/>
      <c r="O865" s="49"/>
      <c r="P865" s="48"/>
      <c r="Q865" s="43"/>
      <c r="R865" s="49"/>
      <c r="S865" s="48"/>
      <c r="T865" s="43"/>
      <c r="U865" s="49"/>
      <c r="V865" s="48"/>
      <c r="W865" s="43"/>
      <c r="X865" s="74"/>
      <c r="Y865" s="116" t="str">
        <f t="shared" si="2858"/>
        <v/>
      </c>
    </row>
    <row r="866" spans="1:25" hidden="1">
      <c r="A866" s="40"/>
      <c r="B866" s="41"/>
      <c r="C866" s="42"/>
      <c r="D866" s="76"/>
      <c r="E866" s="44">
        <v>611000</v>
      </c>
      <c r="F866" s="45" t="s">
        <v>69</v>
      </c>
      <c r="G866" s="94">
        <f>SUM(G867:G869)</f>
        <v>67890</v>
      </c>
      <c r="H866" s="95">
        <f t="shared" ref="H866" si="2949">SUM(H867:H869)</f>
        <v>0</v>
      </c>
      <c r="I866" s="96">
        <f t="shared" ref="I866" si="2950">SUM(I867:I869)</f>
        <v>67890</v>
      </c>
      <c r="J866" s="94">
        <f t="shared" ref="J866" si="2951">SUM(J867:J869)</f>
        <v>0</v>
      </c>
      <c r="K866" s="95">
        <f t="shared" ref="K866" si="2952">SUM(K867:K869)</f>
        <v>0</v>
      </c>
      <c r="L866" s="96">
        <f t="shared" ref="L866" si="2953">SUM(L867:L869)</f>
        <v>0</v>
      </c>
      <c r="M866" s="94">
        <f t="shared" ref="M866" si="2954">SUM(M867:M869)</f>
        <v>0</v>
      </c>
      <c r="N866" s="95">
        <f t="shared" ref="N866" si="2955">SUM(N867:N869)</f>
        <v>0</v>
      </c>
      <c r="O866" s="96">
        <f t="shared" ref="O866" si="2956">SUM(O867:O869)</f>
        <v>0</v>
      </c>
      <c r="P866" s="94">
        <f t="shared" ref="P866" si="2957">SUM(P867:P869)</f>
        <v>0</v>
      </c>
      <c r="Q866" s="95">
        <f t="shared" ref="Q866" si="2958">SUM(Q867:Q869)</f>
        <v>0</v>
      </c>
      <c r="R866" s="96">
        <f t="shared" ref="R866" si="2959">SUM(R867:R869)</f>
        <v>0</v>
      </c>
      <c r="S866" s="94">
        <f t="shared" ref="S866" si="2960">SUM(S867:S869)</f>
        <v>0</v>
      </c>
      <c r="T866" s="95">
        <f t="shared" ref="T866" si="2961">SUM(T867:T869)</f>
        <v>0</v>
      </c>
      <c r="U866" s="96">
        <f t="shared" ref="U866" si="2962">SUM(U867:U869)</f>
        <v>0</v>
      </c>
      <c r="V866" s="94">
        <f t="shared" ref="V866" si="2963">SUM(V867:V869)</f>
        <v>0</v>
      </c>
      <c r="W866" s="95">
        <f t="shared" ref="W866" si="2964">SUM(W867:W869)</f>
        <v>0</v>
      </c>
      <c r="X866" s="97">
        <f t="shared" ref="X866" si="2965">SUM(X867:X869)</f>
        <v>0</v>
      </c>
      <c r="Y866" s="116" t="str">
        <f t="shared" si="2858"/>
        <v/>
      </c>
    </row>
    <row r="867" spans="1:25" hidden="1">
      <c r="A867" s="48"/>
      <c r="B867" s="43"/>
      <c r="C867" s="49"/>
      <c r="D867" s="76"/>
      <c r="E867" s="50">
        <v>611100</v>
      </c>
      <c r="F867" s="51" t="s">
        <v>70</v>
      </c>
      <c r="G867" s="99">
        <v>58330</v>
      </c>
      <c r="H867" s="100">
        <v>0</v>
      </c>
      <c r="I867" s="98">
        <f>SUM(G867:H867)</f>
        <v>58330</v>
      </c>
      <c r="J867" s="99"/>
      <c r="K867" s="100"/>
      <c r="L867" s="98">
        <f>SUM(J867:K867)</f>
        <v>0</v>
      </c>
      <c r="M867" s="52"/>
      <c r="N867" s="53"/>
      <c r="O867" s="98">
        <f>SUM(M867:N867)</f>
        <v>0</v>
      </c>
      <c r="P867" s="52"/>
      <c r="Q867" s="53"/>
      <c r="R867" s="98">
        <f>SUM(P867:Q867)</f>
        <v>0</v>
      </c>
      <c r="S867" s="52"/>
      <c r="T867" s="53"/>
      <c r="U867" s="98">
        <f>SUM(S867:T867)</f>
        <v>0</v>
      </c>
      <c r="V867" s="99">
        <f t="shared" ref="V867:V869" si="2966">S867+P867+M867+J867</f>
        <v>0</v>
      </c>
      <c r="W867" s="100">
        <f t="shared" ref="W867:W869" si="2967">T867+Q867+N867+K867</f>
        <v>0</v>
      </c>
      <c r="X867" s="101">
        <f>SUM(V867:W867)</f>
        <v>0</v>
      </c>
      <c r="Y867" s="116" t="str">
        <f t="shared" si="2858"/>
        <v/>
      </c>
    </row>
    <row r="868" spans="1:25" hidden="1">
      <c r="A868" s="48"/>
      <c r="B868" s="43"/>
      <c r="C868" s="49"/>
      <c r="D868" s="76"/>
      <c r="E868" s="50">
        <v>611200</v>
      </c>
      <c r="F868" s="51" t="s">
        <v>71</v>
      </c>
      <c r="G868" s="99">
        <v>9560</v>
      </c>
      <c r="H868" s="100">
        <v>0</v>
      </c>
      <c r="I868" s="98">
        <f t="shared" ref="I868:I869" si="2968">SUM(G868:H868)</f>
        <v>9560</v>
      </c>
      <c r="J868" s="99"/>
      <c r="K868" s="100"/>
      <c r="L868" s="98">
        <f t="shared" ref="L868:L869" si="2969">SUM(J868:K868)</f>
        <v>0</v>
      </c>
      <c r="M868" s="52"/>
      <c r="N868" s="53"/>
      <c r="O868" s="98">
        <f t="shared" ref="O868:O869" si="2970">SUM(M868:N868)</f>
        <v>0</v>
      </c>
      <c r="P868" s="52"/>
      <c r="Q868" s="53"/>
      <c r="R868" s="98">
        <f t="shared" ref="R868:R869" si="2971">SUM(P868:Q868)</f>
        <v>0</v>
      </c>
      <c r="S868" s="52"/>
      <c r="T868" s="53"/>
      <c r="U868" s="98">
        <f t="shared" ref="U868:U869" si="2972">SUM(S868:T868)</f>
        <v>0</v>
      </c>
      <c r="V868" s="99">
        <f t="shared" si="2966"/>
        <v>0</v>
      </c>
      <c r="W868" s="100">
        <f t="shared" si="2967"/>
        <v>0</v>
      </c>
      <c r="X868" s="101">
        <f t="shared" ref="X868:X869" si="2973">SUM(V868:W868)</f>
        <v>0</v>
      </c>
      <c r="Y868" s="116" t="str">
        <f t="shared" si="2858"/>
        <v/>
      </c>
    </row>
    <row r="869" spans="1:25" hidden="1">
      <c r="A869" s="48"/>
      <c r="B869" s="43"/>
      <c r="C869" s="49"/>
      <c r="D869" s="76"/>
      <c r="E869" s="50">
        <v>611200</v>
      </c>
      <c r="F869" s="51" t="s">
        <v>72</v>
      </c>
      <c r="G869" s="99">
        <v>0</v>
      </c>
      <c r="H869" s="100">
        <v>0</v>
      </c>
      <c r="I869" s="98">
        <f t="shared" si="2968"/>
        <v>0</v>
      </c>
      <c r="J869" s="99"/>
      <c r="K869" s="100"/>
      <c r="L869" s="98">
        <f t="shared" si="2969"/>
        <v>0</v>
      </c>
      <c r="M869" s="52"/>
      <c r="N869" s="53"/>
      <c r="O869" s="98">
        <f t="shared" si="2970"/>
        <v>0</v>
      </c>
      <c r="P869" s="52"/>
      <c r="Q869" s="53"/>
      <c r="R869" s="98">
        <f t="shared" si="2971"/>
        <v>0</v>
      </c>
      <c r="S869" s="52"/>
      <c r="T869" s="53"/>
      <c r="U869" s="98">
        <f t="shared" si="2972"/>
        <v>0</v>
      </c>
      <c r="V869" s="99">
        <f t="shared" si="2966"/>
        <v>0</v>
      </c>
      <c r="W869" s="100">
        <f t="shared" si="2967"/>
        <v>0</v>
      </c>
      <c r="X869" s="101">
        <f t="shared" si="2973"/>
        <v>0</v>
      </c>
      <c r="Y869" s="116" t="str">
        <f t="shared" si="2858"/>
        <v/>
      </c>
    </row>
    <row r="870" spans="1:25" hidden="1">
      <c r="A870" s="40"/>
      <c r="B870" s="41"/>
      <c r="C870" s="42"/>
      <c r="D870" s="76"/>
      <c r="E870" s="44">
        <v>612000</v>
      </c>
      <c r="F870" s="45" t="s">
        <v>73</v>
      </c>
      <c r="G870" s="94">
        <f>G871</f>
        <v>6270</v>
      </c>
      <c r="H870" s="95">
        <f t="shared" ref="H870" si="2974">H871</f>
        <v>0</v>
      </c>
      <c r="I870" s="96">
        <f t="shared" ref="I870" si="2975">I871</f>
        <v>6270</v>
      </c>
      <c r="J870" s="94">
        <f t="shared" ref="J870" si="2976">J871</f>
        <v>0</v>
      </c>
      <c r="K870" s="95">
        <f t="shared" ref="K870" si="2977">K871</f>
        <v>0</v>
      </c>
      <c r="L870" s="96">
        <f t="shared" ref="L870" si="2978">L871</f>
        <v>0</v>
      </c>
      <c r="M870" s="94">
        <f t="shared" ref="M870" si="2979">M871</f>
        <v>0</v>
      </c>
      <c r="N870" s="95">
        <f t="shared" ref="N870" si="2980">N871</f>
        <v>0</v>
      </c>
      <c r="O870" s="96">
        <f t="shared" ref="O870" si="2981">O871</f>
        <v>0</v>
      </c>
      <c r="P870" s="94">
        <f t="shared" ref="P870" si="2982">P871</f>
        <v>0</v>
      </c>
      <c r="Q870" s="95">
        <f t="shared" ref="Q870" si="2983">Q871</f>
        <v>0</v>
      </c>
      <c r="R870" s="96">
        <f t="shared" ref="R870" si="2984">R871</f>
        <v>0</v>
      </c>
      <c r="S870" s="94">
        <f t="shared" ref="S870" si="2985">S871</f>
        <v>0</v>
      </c>
      <c r="T870" s="95">
        <f t="shared" ref="T870" si="2986">T871</f>
        <v>0</v>
      </c>
      <c r="U870" s="96">
        <f t="shared" ref="U870" si="2987">U871</f>
        <v>0</v>
      </c>
      <c r="V870" s="94">
        <f t="shared" ref="V870" si="2988">V871</f>
        <v>0</v>
      </c>
      <c r="W870" s="95">
        <f t="shared" ref="W870" si="2989">W871</f>
        <v>0</v>
      </c>
      <c r="X870" s="97">
        <f t="shared" ref="X870" si="2990">X871</f>
        <v>0</v>
      </c>
      <c r="Y870" s="116" t="str">
        <f t="shared" si="2858"/>
        <v/>
      </c>
    </row>
    <row r="871" spans="1:25" hidden="1">
      <c r="A871" s="48"/>
      <c r="B871" s="43"/>
      <c r="C871" s="49"/>
      <c r="D871" s="76"/>
      <c r="E871" s="50">
        <v>612100</v>
      </c>
      <c r="F871" s="51" t="s">
        <v>73</v>
      </c>
      <c r="G871" s="99">
        <v>6270</v>
      </c>
      <c r="H871" s="100">
        <v>0</v>
      </c>
      <c r="I871" s="98">
        <f>SUM(G871:H871)</f>
        <v>6270</v>
      </c>
      <c r="J871" s="99"/>
      <c r="K871" s="100"/>
      <c r="L871" s="98">
        <f>SUM(J871:K871)</f>
        <v>0</v>
      </c>
      <c r="M871" s="52"/>
      <c r="N871" s="53"/>
      <c r="O871" s="98">
        <f>SUM(M871:N871)</f>
        <v>0</v>
      </c>
      <c r="P871" s="52"/>
      <c r="Q871" s="53"/>
      <c r="R871" s="98">
        <f>SUM(P871:Q871)</f>
        <v>0</v>
      </c>
      <c r="S871" s="52"/>
      <c r="T871" s="53"/>
      <c r="U871" s="98">
        <f>SUM(S871:T871)</f>
        <v>0</v>
      </c>
      <c r="V871" s="99">
        <f>S871+P871+M871+J871</f>
        <v>0</v>
      </c>
      <c r="W871" s="100">
        <f>T871+Q871+N871+K871</f>
        <v>0</v>
      </c>
      <c r="X871" s="101">
        <f>SUM(V871:W871)</f>
        <v>0</v>
      </c>
      <c r="Y871" s="116" t="str">
        <f t="shared" si="2858"/>
        <v/>
      </c>
    </row>
    <row r="872" spans="1:25" hidden="1">
      <c r="A872" s="40"/>
      <c r="B872" s="41"/>
      <c r="C872" s="42"/>
      <c r="D872" s="76"/>
      <c r="E872" s="44">
        <v>613000</v>
      </c>
      <c r="F872" s="45" t="s">
        <v>74</v>
      </c>
      <c r="G872" s="94">
        <f>SUM(G873:G882)</f>
        <v>8200</v>
      </c>
      <c r="H872" s="95">
        <f t="shared" ref="H872" si="2991">SUM(H873:H882)</f>
        <v>0</v>
      </c>
      <c r="I872" s="96">
        <f t="shared" ref="I872" si="2992">SUM(I873:I882)</f>
        <v>8200</v>
      </c>
      <c r="J872" s="94">
        <f t="shared" ref="J872" si="2993">SUM(J873:J882)</f>
        <v>0</v>
      </c>
      <c r="K872" s="95">
        <f t="shared" ref="K872" si="2994">SUM(K873:K882)</f>
        <v>0</v>
      </c>
      <c r="L872" s="96">
        <f t="shared" ref="L872" si="2995">SUM(L873:L882)</f>
        <v>0</v>
      </c>
      <c r="M872" s="94">
        <f t="shared" ref="M872" si="2996">SUM(M873:M882)</f>
        <v>0</v>
      </c>
      <c r="N872" s="95">
        <f t="shared" ref="N872" si="2997">SUM(N873:N882)</f>
        <v>0</v>
      </c>
      <c r="O872" s="96">
        <f t="shared" ref="O872" si="2998">SUM(O873:O882)</f>
        <v>0</v>
      </c>
      <c r="P872" s="94">
        <f t="shared" ref="P872" si="2999">SUM(P873:P882)</f>
        <v>0</v>
      </c>
      <c r="Q872" s="95">
        <f t="shared" ref="Q872" si="3000">SUM(Q873:Q882)</f>
        <v>0</v>
      </c>
      <c r="R872" s="96">
        <f t="shared" ref="R872" si="3001">SUM(R873:R882)</f>
        <v>0</v>
      </c>
      <c r="S872" s="94">
        <f t="shared" ref="S872" si="3002">SUM(S873:S882)</f>
        <v>0</v>
      </c>
      <c r="T872" s="95">
        <f t="shared" ref="T872" si="3003">SUM(T873:T882)</f>
        <v>0</v>
      </c>
      <c r="U872" s="96">
        <f t="shared" ref="U872" si="3004">SUM(U873:U882)</f>
        <v>0</v>
      </c>
      <c r="V872" s="94">
        <f t="shared" ref="V872" si="3005">SUM(V873:V882)</f>
        <v>0</v>
      </c>
      <c r="W872" s="95">
        <f t="shared" ref="W872" si="3006">SUM(W873:W882)</f>
        <v>0</v>
      </c>
      <c r="X872" s="97">
        <f t="shared" ref="X872" si="3007">SUM(X873:X882)</f>
        <v>0</v>
      </c>
      <c r="Y872" s="116" t="str">
        <f t="shared" si="2858"/>
        <v/>
      </c>
    </row>
    <row r="873" spans="1:25" hidden="1">
      <c r="A873" s="48"/>
      <c r="B873" s="43"/>
      <c r="C873" s="49"/>
      <c r="D873" s="76"/>
      <c r="E873" s="50">
        <v>613100</v>
      </c>
      <c r="F873" s="54" t="s">
        <v>75</v>
      </c>
      <c r="G873" s="99">
        <v>1000</v>
      </c>
      <c r="H873" s="100">
        <v>0</v>
      </c>
      <c r="I873" s="98">
        <f t="shared" ref="I873:I882" si="3008">SUM(G873:H873)</f>
        <v>1000</v>
      </c>
      <c r="J873" s="99"/>
      <c r="K873" s="100"/>
      <c r="L873" s="98">
        <f t="shared" ref="L873:L882" si="3009">SUM(J873:K873)</f>
        <v>0</v>
      </c>
      <c r="M873" s="52"/>
      <c r="N873" s="53"/>
      <c r="O873" s="98">
        <f t="shared" ref="O873:O882" si="3010">SUM(M873:N873)</f>
        <v>0</v>
      </c>
      <c r="P873" s="52"/>
      <c r="Q873" s="53"/>
      <c r="R873" s="98">
        <f t="shared" ref="R873:R882" si="3011">SUM(P873:Q873)</f>
        <v>0</v>
      </c>
      <c r="S873" s="52"/>
      <c r="T873" s="53"/>
      <c r="U873" s="98">
        <f t="shared" ref="U873:U882" si="3012">SUM(S873:T873)</f>
        <v>0</v>
      </c>
      <c r="V873" s="99">
        <f t="shared" ref="V873:V882" si="3013">S873+P873+M873+J873</f>
        <v>0</v>
      </c>
      <c r="W873" s="100">
        <f t="shared" ref="W873:W882" si="3014">T873+Q873+N873+K873</f>
        <v>0</v>
      </c>
      <c r="X873" s="101">
        <f t="shared" ref="X873:X882" si="3015">SUM(V873:W873)</f>
        <v>0</v>
      </c>
      <c r="Y873" s="116" t="str">
        <f t="shared" si="2858"/>
        <v/>
      </c>
    </row>
    <row r="874" spans="1:25" hidden="1">
      <c r="A874" s="48"/>
      <c r="B874" s="43"/>
      <c r="C874" s="49"/>
      <c r="D874" s="76"/>
      <c r="E874" s="50">
        <v>613200</v>
      </c>
      <c r="F874" s="54" t="s">
        <v>76</v>
      </c>
      <c r="G874" s="99">
        <v>0</v>
      </c>
      <c r="H874" s="100">
        <v>0</v>
      </c>
      <c r="I874" s="98">
        <f t="shared" si="3008"/>
        <v>0</v>
      </c>
      <c r="J874" s="99"/>
      <c r="K874" s="100"/>
      <c r="L874" s="98">
        <f t="shared" si="3009"/>
        <v>0</v>
      </c>
      <c r="M874" s="52"/>
      <c r="N874" s="53"/>
      <c r="O874" s="98">
        <f t="shared" si="3010"/>
        <v>0</v>
      </c>
      <c r="P874" s="52"/>
      <c r="Q874" s="53"/>
      <c r="R874" s="98">
        <f t="shared" si="3011"/>
        <v>0</v>
      </c>
      <c r="S874" s="52"/>
      <c r="T874" s="53"/>
      <c r="U874" s="98">
        <f t="shared" si="3012"/>
        <v>0</v>
      </c>
      <c r="V874" s="99">
        <f t="shared" si="3013"/>
        <v>0</v>
      </c>
      <c r="W874" s="100">
        <f t="shared" si="3014"/>
        <v>0</v>
      </c>
      <c r="X874" s="101">
        <f t="shared" si="3015"/>
        <v>0</v>
      </c>
      <c r="Y874" s="116" t="str">
        <f t="shared" si="2858"/>
        <v/>
      </c>
    </row>
    <row r="875" spans="1:25" hidden="1">
      <c r="A875" s="48"/>
      <c r="B875" s="43"/>
      <c r="C875" s="49"/>
      <c r="D875" s="76"/>
      <c r="E875" s="50">
        <v>613300</v>
      </c>
      <c r="F875" s="54" t="s">
        <v>77</v>
      </c>
      <c r="G875" s="99">
        <v>4000</v>
      </c>
      <c r="H875" s="100">
        <v>0</v>
      </c>
      <c r="I875" s="98">
        <f t="shared" si="3008"/>
        <v>4000</v>
      </c>
      <c r="J875" s="99"/>
      <c r="K875" s="100"/>
      <c r="L875" s="98">
        <f t="shared" si="3009"/>
        <v>0</v>
      </c>
      <c r="M875" s="52"/>
      <c r="N875" s="53"/>
      <c r="O875" s="98">
        <f t="shared" si="3010"/>
        <v>0</v>
      </c>
      <c r="P875" s="52"/>
      <c r="Q875" s="53"/>
      <c r="R875" s="98">
        <f t="shared" si="3011"/>
        <v>0</v>
      </c>
      <c r="S875" s="52"/>
      <c r="T875" s="53"/>
      <c r="U875" s="98">
        <f t="shared" si="3012"/>
        <v>0</v>
      </c>
      <c r="V875" s="99">
        <f t="shared" si="3013"/>
        <v>0</v>
      </c>
      <c r="W875" s="100">
        <f t="shared" si="3014"/>
        <v>0</v>
      </c>
      <c r="X875" s="101">
        <f t="shared" si="3015"/>
        <v>0</v>
      </c>
      <c r="Y875" s="116" t="str">
        <f t="shared" si="2858"/>
        <v/>
      </c>
    </row>
    <row r="876" spans="1:25" hidden="1">
      <c r="A876" s="48"/>
      <c r="B876" s="43"/>
      <c r="C876" s="49"/>
      <c r="D876" s="76"/>
      <c r="E876" s="50">
        <v>613400</v>
      </c>
      <c r="F876" s="54" t="s">
        <v>78</v>
      </c>
      <c r="G876" s="99">
        <v>1200</v>
      </c>
      <c r="H876" s="100">
        <v>0</v>
      </c>
      <c r="I876" s="98">
        <f t="shared" si="3008"/>
        <v>1200</v>
      </c>
      <c r="J876" s="99"/>
      <c r="K876" s="100"/>
      <c r="L876" s="98">
        <f t="shared" si="3009"/>
        <v>0</v>
      </c>
      <c r="M876" s="52"/>
      <c r="N876" s="53"/>
      <c r="O876" s="98">
        <f t="shared" si="3010"/>
        <v>0</v>
      </c>
      <c r="P876" s="52"/>
      <c r="Q876" s="53"/>
      <c r="R876" s="98">
        <f t="shared" si="3011"/>
        <v>0</v>
      </c>
      <c r="S876" s="52"/>
      <c r="T876" s="53"/>
      <c r="U876" s="98">
        <f t="shared" si="3012"/>
        <v>0</v>
      </c>
      <c r="V876" s="99">
        <f t="shared" si="3013"/>
        <v>0</v>
      </c>
      <c r="W876" s="100">
        <f t="shared" si="3014"/>
        <v>0</v>
      </c>
      <c r="X876" s="101">
        <f t="shared" si="3015"/>
        <v>0</v>
      </c>
      <c r="Y876" s="116" t="str">
        <f t="shared" si="2858"/>
        <v/>
      </c>
    </row>
    <row r="877" spans="1:25" hidden="1">
      <c r="A877" s="48"/>
      <c r="B877" s="43"/>
      <c r="C877" s="49"/>
      <c r="D877" s="76"/>
      <c r="E877" s="50">
        <v>613500</v>
      </c>
      <c r="F877" s="54" t="s">
        <v>79</v>
      </c>
      <c r="G877" s="99">
        <v>0</v>
      </c>
      <c r="H877" s="100">
        <v>0</v>
      </c>
      <c r="I877" s="98">
        <f t="shared" si="3008"/>
        <v>0</v>
      </c>
      <c r="J877" s="99"/>
      <c r="K877" s="100"/>
      <c r="L877" s="98">
        <f t="shared" si="3009"/>
        <v>0</v>
      </c>
      <c r="M877" s="52"/>
      <c r="N877" s="53"/>
      <c r="O877" s="98">
        <f t="shared" si="3010"/>
        <v>0</v>
      </c>
      <c r="P877" s="52"/>
      <c r="Q877" s="53"/>
      <c r="R877" s="98">
        <f t="shared" si="3011"/>
        <v>0</v>
      </c>
      <c r="S877" s="52"/>
      <c r="T877" s="53"/>
      <c r="U877" s="98">
        <f t="shared" si="3012"/>
        <v>0</v>
      </c>
      <c r="V877" s="99">
        <f t="shared" si="3013"/>
        <v>0</v>
      </c>
      <c r="W877" s="100">
        <f t="shared" si="3014"/>
        <v>0</v>
      </c>
      <c r="X877" s="101">
        <f t="shared" si="3015"/>
        <v>0</v>
      </c>
      <c r="Y877" s="116" t="str">
        <f t="shared" si="2858"/>
        <v/>
      </c>
    </row>
    <row r="878" spans="1:25" hidden="1">
      <c r="A878" s="48"/>
      <c r="B878" s="43"/>
      <c r="C878" s="49"/>
      <c r="D878" s="76"/>
      <c r="E878" s="50">
        <v>613600</v>
      </c>
      <c r="F878" s="54" t="s">
        <v>82</v>
      </c>
      <c r="G878" s="99">
        <v>0</v>
      </c>
      <c r="H878" s="100">
        <v>0</v>
      </c>
      <c r="I878" s="98">
        <f t="shared" si="3008"/>
        <v>0</v>
      </c>
      <c r="J878" s="99"/>
      <c r="K878" s="100"/>
      <c r="L878" s="98">
        <f t="shared" si="3009"/>
        <v>0</v>
      </c>
      <c r="M878" s="52"/>
      <c r="N878" s="53"/>
      <c r="O878" s="98">
        <f t="shared" si="3010"/>
        <v>0</v>
      </c>
      <c r="P878" s="52"/>
      <c r="Q878" s="53"/>
      <c r="R878" s="98">
        <f t="shared" si="3011"/>
        <v>0</v>
      </c>
      <c r="S878" s="52"/>
      <c r="T878" s="53"/>
      <c r="U878" s="98">
        <f t="shared" si="3012"/>
        <v>0</v>
      </c>
      <c r="V878" s="99">
        <f t="shared" si="3013"/>
        <v>0</v>
      </c>
      <c r="W878" s="100">
        <f t="shared" si="3014"/>
        <v>0</v>
      </c>
      <c r="X878" s="101">
        <f t="shared" si="3015"/>
        <v>0</v>
      </c>
      <c r="Y878" s="116" t="str">
        <f t="shared" si="2858"/>
        <v/>
      </c>
    </row>
    <row r="879" spans="1:25" hidden="1">
      <c r="A879" s="48"/>
      <c r="B879" s="43"/>
      <c r="C879" s="49"/>
      <c r="D879" s="76"/>
      <c r="E879" s="50">
        <v>613700</v>
      </c>
      <c r="F879" s="54" t="s">
        <v>80</v>
      </c>
      <c r="G879" s="99">
        <v>500</v>
      </c>
      <c r="H879" s="100">
        <v>0</v>
      </c>
      <c r="I879" s="98">
        <f t="shared" si="3008"/>
        <v>500</v>
      </c>
      <c r="J879" s="99"/>
      <c r="K879" s="100"/>
      <c r="L879" s="98">
        <f t="shared" si="3009"/>
        <v>0</v>
      </c>
      <c r="M879" s="52"/>
      <c r="N879" s="53"/>
      <c r="O879" s="98">
        <f t="shared" si="3010"/>
        <v>0</v>
      </c>
      <c r="P879" s="52"/>
      <c r="Q879" s="53"/>
      <c r="R879" s="98">
        <f t="shared" si="3011"/>
        <v>0</v>
      </c>
      <c r="S879" s="52"/>
      <c r="T879" s="53"/>
      <c r="U879" s="98">
        <f t="shared" si="3012"/>
        <v>0</v>
      </c>
      <c r="V879" s="99">
        <f t="shared" si="3013"/>
        <v>0</v>
      </c>
      <c r="W879" s="100">
        <f t="shared" si="3014"/>
        <v>0</v>
      </c>
      <c r="X879" s="101">
        <f t="shared" si="3015"/>
        <v>0</v>
      </c>
      <c r="Y879" s="116" t="str">
        <f t="shared" si="2858"/>
        <v/>
      </c>
    </row>
    <row r="880" spans="1:25" hidden="1">
      <c r="A880" s="48"/>
      <c r="B880" s="43"/>
      <c r="C880" s="49"/>
      <c r="D880" s="76"/>
      <c r="E880" s="50">
        <v>613800</v>
      </c>
      <c r="F880" s="54" t="s">
        <v>83</v>
      </c>
      <c r="G880" s="99">
        <v>0</v>
      </c>
      <c r="H880" s="100">
        <v>0</v>
      </c>
      <c r="I880" s="98">
        <f t="shared" si="3008"/>
        <v>0</v>
      </c>
      <c r="J880" s="99"/>
      <c r="K880" s="100"/>
      <c r="L880" s="98">
        <f t="shared" si="3009"/>
        <v>0</v>
      </c>
      <c r="M880" s="52"/>
      <c r="N880" s="53"/>
      <c r="O880" s="98">
        <f t="shared" si="3010"/>
        <v>0</v>
      </c>
      <c r="P880" s="52"/>
      <c r="Q880" s="53"/>
      <c r="R880" s="98">
        <f t="shared" si="3011"/>
        <v>0</v>
      </c>
      <c r="S880" s="52"/>
      <c r="T880" s="53"/>
      <c r="U880" s="98">
        <f t="shared" si="3012"/>
        <v>0</v>
      </c>
      <c r="V880" s="99">
        <f t="shared" si="3013"/>
        <v>0</v>
      </c>
      <c r="W880" s="100">
        <f t="shared" si="3014"/>
        <v>0</v>
      </c>
      <c r="X880" s="101">
        <f t="shared" si="3015"/>
        <v>0</v>
      </c>
      <c r="Y880" s="116" t="str">
        <f t="shared" si="2858"/>
        <v/>
      </c>
    </row>
    <row r="881" spans="1:25" hidden="1">
      <c r="A881" s="48"/>
      <c r="B881" s="43"/>
      <c r="C881" s="49"/>
      <c r="D881" s="76"/>
      <c r="E881" s="50">
        <v>613900</v>
      </c>
      <c r="F881" s="54" t="s">
        <v>81</v>
      </c>
      <c r="G881" s="99">
        <v>1500</v>
      </c>
      <c r="H881" s="100">
        <v>0</v>
      </c>
      <c r="I881" s="98">
        <f t="shared" si="3008"/>
        <v>1500</v>
      </c>
      <c r="J881" s="99"/>
      <c r="K881" s="100"/>
      <c r="L881" s="98">
        <f t="shared" si="3009"/>
        <v>0</v>
      </c>
      <c r="M881" s="52"/>
      <c r="N881" s="53"/>
      <c r="O881" s="98">
        <f t="shared" si="3010"/>
        <v>0</v>
      </c>
      <c r="P881" s="52"/>
      <c r="Q881" s="53"/>
      <c r="R881" s="98">
        <f t="shared" si="3011"/>
        <v>0</v>
      </c>
      <c r="S881" s="52"/>
      <c r="T881" s="53"/>
      <c r="U881" s="98">
        <f t="shared" si="3012"/>
        <v>0</v>
      </c>
      <c r="V881" s="99">
        <f t="shared" si="3013"/>
        <v>0</v>
      </c>
      <c r="W881" s="100">
        <f t="shared" si="3014"/>
        <v>0</v>
      </c>
      <c r="X881" s="101">
        <f t="shared" si="3015"/>
        <v>0</v>
      </c>
      <c r="Y881" s="116" t="str">
        <f t="shared" si="2858"/>
        <v/>
      </c>
    </row>
    <row r="882" spans="1:25" hidden="1">
      <c r="A882" s="48"/>
      <c r="B882" s="43"/>
      <c r="C882" s="49"/>
      <c r="D882" s="76"/>
      <c r="E882" s="50">
        <v>613900</v>
      </c>
      <c r="F882" s="54" t="s">
        <v>84</v>
      </c>
      <c r="G882" s="99">
        <v>0</v>
      </c>
      <c r="H882" s="100">
        <v>0</v>
      </c>
      <c r="I882" s="98">
        <f t="shared" si="3008"/>
        <v>0</v>
      </c>
      <c r="J882" s="99"/>
      <c r="K882" s="100"/>
      <c r="L882" s="98">
        <f t="shared" si="3009"/>
        <v>0</v>
      </c>
      <c r="M882" s="52"/>
      <c r="N882" s="53"/>
      <c r="O882" s="98">
        <f t="shared" si="3010"/>
        <v>0</v>
      </c>
      <c r="P882" s="52"/>
      <c r="Q882" s="53"/>
      <c r="R882" s="98">
        <f t="shared" si="3011"/>
        <v>0</v>
      </c>
      <c r="S882" s="52"/>
      <c r="T882" s="53"/>
      <c r="U882" s="98">
        <f t="shared" si="3012"/>
        <v>0</v>
      </c>
      <c r="V882" s="99">
        <f t="shared" si="3013"/>
        <v>0</v>
      </c>
      <c r="W882" s="100">
        <f t="shared" si="3014"/>
        <v>0</v>
      </c>
      <c r="X882" s="101">
        <f t="shared" si="3015"/>
        <v>0</v>
      </c>
      <c r="Y882" s="116" t="str">
        <f t="shared" si="2858"/>
        <v/>
      </c>
    </row>
    <row r="883" spans="1:25" hidden="1">
      <c r="A883" s="40"/>
      <c r="B883" s="41"/>
      <c r="C883" s="42"/>
      <c r="D883" s="76"/>
      <c r="E883" s="44">
        <v>821000</v>
      </c>
      <c r="F883" s="45" t="s">
        <v>85</v>
      </c>
      <c r="G883" s="94">
        <f>SUM(G884:G885)</f>
        <v>500</v>
      </c>
      <c r="H883" s="95">
        <f t="shared" ref="H883" si="3016">SUM(H884:H885)</f>
        <v>0</v>
      </c>
      <c r="I883" s="96">
        <f t="shared" ref="I883" si="3017">SUM(I884:I885)</f>
        <v>500</v>
      </c>
      <c r="J883" s="94">
        <f t="shared" ref="J883" si="3018">SUM(J884:J885)</f>
        <v>0</v>
      </c>
      <c r="K883" s="95">
        <f t="shared" ref="K883" si="3019">SUM(K884:K885)</f>
        <v>0</v>
      </c>
      <c r="L883" s="96">
        <f t="shared" ref="L883" si="3020">SUM(L884:L885)</f>
        <v>0</v>
      </c>
      <c r="M883" s="94">
        <f t="shared" ref="M883" si="3021">SUM(M884:M885)</f>
        <v>0</v>
      </c>
      <c r="N883" s="95">
        <f t="shared" ref="N883" si="3022">SUM(N884:N885)</f>
        <v>0</v>
      </c>
      <c r="O883" s="96">
        <f t="shared" ref="O883" si="3023">SUM(O884:O885)</f>
        <v>0</v>
      </c>
      <c r="P883" s="94">
        <f t="shared" ref="P883" si="3024">SUM(P884:P885)</f>
        <v>0</v>
      </c>
      <c r="Q883" s="95">
        <f t="shared" ref="Q883" si="3025">SUM(Q884:Q885)</f>
        <v>0</v>
      </c>
      <c r="R883" s="96">
        <f t="shared" ref="R883" si="3026">SUM(R884:R885)</f>
        <v>0</v>
      </c>
      <c r="S883" s="94">
        <f t="shared" ref="S883" si="3027">SUM(S884:S885)</f>
        <v>0</v>
      </c>
      <c r="T883" s="95">
        <f t="shared" ref="T883" si="3028">SUM(T884:T885)</f>
        <v>0</v>
      </c>
      <c r="U883" s="96">
        <f t="shared" ref="U883" si="3029">SUM(U884:U885)</f>
        <v>0</v>
      </c>
      <c r="V883" s="94">
        <f t="shared" ref="V883" si="3030">SUM(V884:V885)</f>
        <v>0</v>
      </c>
      <c r="W883" s="95">
        <f t="shared" ref="W883" si="3031">SUM(W884:W885)</f>
        <v>0</v>
      </c>
      <c r="X883" s="97">
        <f t="shared" ref="X883" si="3032">SUM(X884:X885)</f>
        <v>0</v>
      </c>
      <c r="Y883" s="116" t="str">
        <f t="shared" si="2858"/>
        <v/>
      </c>
    </row>
    <row r="884" spans="1:25" hidden="1">
      <c r="A884" s="48"/>
      <c r="B884" s="43"/>
      <c r="C884" s="49"/>
      <c r="D884" s="76"/>
      <c r="E884" s="50">
        <v>821200</v>
      </c>
      <c r="F884" s="51" t="s">
        <v>86</v>
      </c>
      <c r="G884" s="99">
        <v>0</v>
      </c>
      <c r="H884" s="100">
        <v>0</v>
      </c>
      <c r="I884" s="98">
        <f>SUM(G884:H884)</f>
        <v>0</v>
      </c>
      <c r="J884" s="99"/>
      <c r="K884" s="100"/>
      <c r="L884" s="98">
        <f>SUM(J884:K884)</f>
        <v>0</v>
      </c>
      <c r="M884" s="52"/>
      <c r="N884" s="53"/>
      <c r="O884" s="98">
        <f>SUM(M884:N884)</f>
        <v>0</v>
      </c>
      <c r="P884" s="52"/>
      <c r="Q884" s="53"/>
      <c r="R884" s="98">
        <f>SUM(P884:Q884)</f>
        <v>0</v>
      </c>
      <c r="S884" s="52"/>
      <c r="T884" s="53"/>
      <c r="U884" s="98">
        <f>SUM(S884:T884)</f>
        <v>0</v>
      </c>
      <c r="V884" s="99">
        <f t="shared" ref="V884:V885" si="3033">S884+P884+M884+J884</f>
        <v>0</v>
      </c>
      <c r="W884" s="100">
        <f t="shared" ref="W884:W885" si="3034">T884+Q884+N884+K884</f>
        <v>0</v>
      </c>
      <c r="X884" s="101">
        <f>SUM(V884:W884)</f>
        <v>0</v>
      </c>
      <c r="Y884" s="116" t="str">
        <f t="shared" si="2858"/>
        <v/>
      </c>
    </row>
    <row r="885" spans="1:25" ht="12.75" hidden="1" thickBot="1">
      <c r="A885" s="55"/>
      <c r="B885" s="56"/>
      <c r="C885" s="57"/>
      <c r="D885" s="81"/>
      <c r="E885" s="58">
        <v>821300</v>
      </c>
      <c r="F885" s="59" t="s">
        <v>87</v>
      </c>
      <c r="G885" s="103">
        <v>500</v>
      </c>
      <c r="H885" s="104">
        <v>0</v>
      </c>
      <c r="I885" s="102">
        <f>SUM(G885:H885)</f>
        <v>500</v>
      </c>
      <c r="J885" s="103"/>
      <c r="K885" s="104"/>
      <c r="L885" s="102">
        <f>SUM(J885:K885)</f>
        <v>0</v>
      </c>
      <c r="M885" s="60"/>
      <c r="N885" s="61"/>
      <c r="O885" s="102">
        <f>SUM(M885:N885)</f>
        <v>0</v>
      </c>
      <c r="P885" s="60"/>
      <c r="Q885" s="61"/>
      <c r="R885" s="102">
        <f>SUM(P885:Q885)</f>
        <v>0</v>
      </c>
      <c r="S885" s="60"/>
      <c r="T885" s="61"/>
      <c r="U885" s="102">
        <f>SUM(S885:T885)</f>
        <v>0</v>
      </c>
      <c r="V885" s="103">
        <f t="shared" si="3033"/>
        <v>0</v>
      </c>
      <c r="W885" s="104">
        <f t="shared" si="3034"/>
        <v>0</v>
      </c>
      <c r="X885" s="105">
        <f>SUM(V885:W885)</f>
        <v>0</v>
      </c>
      <c r="Y885" s="116" t="str">
        <f t="shared" si="2858"/>
        <v/>
      </c>
    </row>
    <row r="886" spans="1:25" ht="12.75" hidden="1" thickBot="1">
      <c r="A886" s="62"/>
      <c r="B886" s="63"/>
      <c r="C886" s="64"/>
      <c r="D886" s="87"/>
      <c r="E886" s="63"/>
      <c r="F886" s="66" t="s">
        <v>200</v>
      </c>
      <c r="G886" s="106">
        <f>G866+G870+G872+G883</f>
        <v>82860</v>
      </c>
      <c r="H886" s="107">
        <f t="shared" ref="H886:X886" si="3035">H866+H870+H872+H883</f>
        <v>0</v>
      </c>
      <c r="I886" s="108">
        <f t="shared" si="3035"/>
        <v>82860</v>
      </c>
      <c r="J886" s="106">
        <f t="shared" si="3035"/>
        <v>0</v>
      </c>
      <c r="K886" s="107">
        <f t="shared" si="3035"/>
        <v>0</v>
      </c>
      <c r="L886" s="108">
        <f t="shared" si="3035"/>
        <v>0</v>
      </c>
      <c r="M886" s="106">
        <f t="shared" si="3035"/>
        <v>0</v>
      </c>
      <c r="N886" s="107">
        <f t="shared" si="3035"/>
        <v>0</v>
      </c>
      <c r="O886" s="108">
        <f t="shared" si="3035"/>
        <v>0</v>
      </c>
      <c r="P886" s="106">
        <f t="shared" si="3035"/>
        <v>0</v>
      </c>
      <c r="Q886" s="107">
        <f t="shared" si="3035"/>
        <v>0</v>
      </c>
      <c r="R886" s="108">
        <f t="shared" si="3035"/>
        <v>0</v>
      </c>
      <c r="S886" s="106">
        <f t="shared" si="3035"/>
        <v>0</v>
      </c>
      <c r="T886" s="107">
        <f t="shared" si="3035"/>
        <v>0</v>
      </c>
      <c r="U886" s="108">
        <f t="shared" si="3035"/>
        <v>0</v>
      </c>
      <c r="V886" s="106">
        <f t="shared" si="3035"/>
        <v>0</v>
      </c>
      <c r="W886" s="107">
        <f t="shared" si="3035"/>
        <v>0</v>
      </c>
      <c r="X886" s="109">
        <f t="shared" si="3035"/>
        <v>0</v>
      </c>
      <c r="Y886" s="116" t="str">
        <f t="shared" si="2858"/>
        <v/>
      </c>
    </row>
    <row r="887" spans="1:25" hidden="1">
      <c r="D887" s="67"/>
      <c r="G887" s="179"/>
      <c r="H887" s="179"/>
      <c r="I887" s="179"/>
      <c r="J887" s="179"/>
      <c r="K887" s="179"/>
      <c r="L887" s="179"/>
      <c r="Y887" s="116" t="str">
        <f t="shared" si="2858"/>
        <v/>
      </c>
    </row>
    <row r="888" spans="1:25" hidden="1">
      <c r="A888" s="68" t="s">
        <v>201</v>
      </c>
      <c r="B888" s="69" t="s">
        <v>67</v>
      </c>
      <c r="C888" s="70" t="s">
        <v>68</v>
      </c>
      <c r="D888" s="71"/>
      <c r="E888" s="43"/>
      <c r="F888" s="45" t="s">
        <v>50</v>
      </c>
      <c r="G888" s="180"/>
      <c r="H888" s="181"/>
      <c r="I888" s="182"/>
      <c r="J888" s="180"/>
      <c r="K888" s="181"/>
      <c r="L888" s="182"/>
      <c r="M888" s="48"/>
      <c r="N888" s="43"/>
      <c r="O888" s="49"/>
      <c r="P888" s="48"/>
      <c r="Q888" s="43"/>
      <c r="R888" s="49"/>
      <c r="S888" s="48"/>
      <c r="T888" s="43"/>
      <c r="U888" s="49"/>
      <c r="V888" s="48"/>
      <c r="W888" s="43"/>
      <c r="X888" s="74"/>
      <c r="Y888" s="116" t="str">
        <f t="shared" si="2858"/>
        <v/>
      </c>
    </row>
    <row r="889" spans="1:25" hidden="1">
      <c r="A889" s="40"/>
      <c r="B889" s="41"/>
      <c r="C889" s="42"/>
      <c r="D889" s="71"/>
      <c r="E889" s="44">
        <v>611000</v>
      </c>
      <c r="F889" s="45" t="s">
        <v>69</v>
      </c>
      <c r="G889" s="94">
        <f>SUM(G890:G892)</f>
        <v>460210</v>
      </c>
      <c r="H889" s="95">
        <f t="shared" ref="H889" si="3036">SUM(H890:H892)</f>
        <v>0</v>
      </c>
      <c r="I889" s="96">
        <f t="shared" ref="I889" si="3037">SUM(I890:I892)</f>
        <v>460210</v>
      </c>
      <c r="J889" s="94">
        <f t="shared" ref="J889" si="3038">SUM(J890:J892)</f>
        <v>0</v>
      </c>
      <c r="K889" s="95">
        <f t="shared" ref="K889" si="3039">SUM(K890:K892)</f>
        <v>0</v>
      </c>
      <c r="L889" s="96">
        <f t="shared" ref="L889" si="3040">SUM(L890:L892)</f>
        <v>0</v>
      </c>
      <c r="M889" s="94">
        <f t="shared" ref="M889" si="3041">SUM(M890:M892)</f>
        <v>0</v>
      </c>
      <c r="N889" s="95">
        <f t="shared" ref="N889" si="3042">SUM(N890:N892)</f>
        <v>0</v>
      </c>
      <c r="O889" s="96">
        <f t="shared" ref="O889" si="3043">SUM(O890:O892)</f>
        <v>0</v>
      </c>
      <c r="P889" s="94">
        <f t="shared" ref="P889" si="3044">SUM(P890:P892)</f>
        <v>0</v>
      </c>
      <c r="Q889" s="95">
        <f t="shared" ref="Q889" si="3045">SUM(Q890:Q892)</f>
        <v>0</v>
      </c>
      <c r="R889" s="96">
        <f t="shared" ref="R889" si="3046">SUM(R890:R892)</f>
        <v>0</v>
      </c>
      <c r="S889" s="94">
        <f t="shared" ref="S889" si="3047">SUM(S890:S892)</f>
        <v>0</v>
      </c>
      <c r="T889" s="95">
        <f t="shared" ref="T889" si="3048">SUM(T890:T892)</f>
        <v>0</v>
      </c>
      <c r="U889" s="96">
        <f t="shared" ref="U889" si="3049">SUM(U890:U892)</f>
        <v>0</v>
      </c>
      <c r="V889" s="94">
        <f t="shared" ref="V889" si="3050">SUM(V890:V892)</f>
        <v>0</v>
      </c>
      <c r="W889" s="95">
        <f t="shared" ref="W889" si="3051">SUM(W890:W892)</f>
        <v>0</v>
      </c>
      <c r="X889" s="97">
        <f t="shared" ref="X889" si="3052">SUM(X890:X892)</f>
        <v>0</v>
      </c>
      <c r="Y889" s="116" t="str">
        <f t="shared" si="2858"/>
        <v/>
      </c>
    </row>
    <row r="890" spans="1:25" hidden="1">
      <c r="A890" s="48"/>
      <c r="B890" s="43"/>
      <c r="C890" s="49"/>
      <c r="D890" s="71"/>
      <c r="E890" s="50">
        <v>611100</v>
      </c>
      <c r="F890" s="51" t="s">
        <v>70</v>
      </c>
      <c r="G890" s="99">
        <v>398800</v>
      </c>
      <c r="H890" s="100">
        <v>0</v>
      </c>
      <c r="I890" s="98">
        <f>SUM(G890:H890)</f>
        <v>398800</v>
      </c>
      <c r="J890" s="99"/>
      <c r="K890" s="100"/>
      <c r="L890" s="98">
        <f>SUM(J890:K890)</f>
        <v>0</v>
      </c>
      <c r="M890" s="52"/>
      <c r="N890" s="53"/>
      <c r="O890" s="98">
        <f>SUM(M890:N890)</f>
        <v>0</v>
      </c>
      <c r="P890" s="52"/>
      <c r="Q890" s="53"/>
      <c r="R890" s="98">
        <f>SUM(P890:Q890)</f>
        <v>0</v>
      </c>
      <c r="S890" s="52"/>
      <c r="T890" s="53"/>
      <c r="U890" s="98">
        <f>SUM(S890:T890)</f>
        <v>0</v>
      </c>
      <c r="V890" s="99">
        <f t="shared" ref="V890:V892" si="3053">S890+P890+M890+J890</f>
        <v>0</v>
      </c>
      <c r="W890" s="100">
        <f t="shared" ref="W890:W892" si="3054">T890+Q890+N890+K890</f>
        <v>0</v>
      </c>
      <c r="X890" s="101">
        <f>SUM(V890:W890)</f>
        <v>0</v>
      </c>
      <c r="Y890" s="116" t="str">
        <f t="shared" si="2858"/>
        <v/>
      </c>
    </row>
    <row r="891" spans="1:25" hidden="1">
      <c r="A891" s="48"/>
      <c r="B891" s="43"/>
      <c r="C891" s="49"/>
      <c r="D891" s="71"/>
      <c r="E891" s="50">
        <v>611200</v>
      </c>
      <c r="F891" s="51" t="s">
        <v>71</v>
      </c>
      <c r="G891" s="99">
        <v>61410</v>
      </c>
      <c r="H891" s="100">
        <v>0</v>
      </c>
      <c r="I891" s="98">
        <f t="shared" ref="I891:I892" si="3055">SUM(G891:H891)</f>
        <v>61410</v>
      </c>
      <c r="J891" s="99"/>
      <c r="K891" s="100"/>
      <c r="L891" s="98">
        <f t="shared" ref="L891:L892" si="3056">SUM(J891:K891)</f>
        <v>0</v>
      </c>
      <c r="M891" s="52"/>
      <c r="N891" s="53"/>
      <c r="O891" s="98">
        <f t="shared" ref="O891:O892" si="3057">SUM(M891:N891)</f>
        <v>0</v>
      </c>
      <c r="P891" s="52"/>
      <c r="Q891" s="53"/>
      <c r="R891" s="98">
        <f t="shared" ref="R891:R892" si="3058">SUM(P891:Q891)</f>
        <v>0</v>
      </c>
      <c r="S891" s="52"/>
      <c r="T891" s="53"/>
      <c r="U891" s="98">
        <f t="shared" ref="U891:U892" si="3059">SUM(S891:T891)</f>
        <v>0</v>
      </c>
      <c r="V891" s="99">
        <f t="shared" si="3053"/>
        <v>0</v>
      </c>
      <c r="W891" s="100">
        <f t="shared" si="3054"/>
        <v>0</v>
      </c>
      <c r="X891" s="101">
        <f t="shared" ref="X891:X892" si="3060">SUM(V891:W891)</f>
        <v>0</v>
      </c>
      <c r="Y891" s="116" t="str">
        <f t="shared" si="2858"/>
        <v/>
      </c>
    </row>
    <row r="892" spans="1:25" hidden="1">
      <c r="A892" s="48"/>
      <c r="B892" s="43"/>
      <c r="C892" s="49"/>
      <c r="D892" s="71"/>
      <c r="E892" s="50">
        <v>611200</v>
      </c>
      <c r="F892" s="51" t="s">
        <v>72</v>
      </c>
      <c r="G892" s="99">
        <v>0</v>
      </c>
      <c r="H892" s="100">
        <v>0</v>
      </c>
      <c r="I892" s="98">
        <f t="shared" si="3055"/>
        <v>0</v>
      </c>
      <c r="J892" s="99"/>
      <c r="K892" s="100"/>
      <c r="L892" s="98">
        <f t="shared" si="3056"/>
        <v>0</v>
      </c>
      <c r="M892" s="52"/>
      <c r="N892" s="53"/>
      <c r="O892" s="98">
        <f t="shared" si="3057"/>
        <v>0</v>
      </c>
      <c r="P892" s="52"/>
      <c r="Q892" s="53"/>
      <c r="R892" s="98">
        <f t="shared" si="3058"/>
        <v>0</v>
      </c>
      <c r="S892" s="52"/>
      <c r="T892" s="53"/>
      <c r="U892" s="98">
        <f t="shared" si="3059"/>
        <v>0</v>
      </c>
      <c r="V892" s="99">
        <f t="shared" si="3053"/>
        <v>0</v>
      </c>
      <c r="W892" s="100">
        <f t="shared" si="3054"/>
        <v>0</v>
      </c>
      <c r="X892" s="101">
        <f t="shared" si="3060"/>
        <v>0</v>
      </c>
      <c r="Y892" s="116" t="str">
        <f t="shared" si="2858"/>
        <v/>
      </c>
    </row>
    <row r="893" spans="1:25" hidden="1">
      <c r="A893" s="40"/>
      <c r="B893" s="41"/>
      <c r="C893" s="42"/>
      <c r="D893" s="71"/>
      <c r="E893" s="44">
        <v>612000</v>
      </c>
      <c r="F893" s="45" t="s">
        <v>73</v>
      </c>
      <c r="G893" s="94">
        <f>G894</f>
        <v>42830</v>
      </c>
      <c r="H893" s="95">
        <f t="shared" ref="H893" si="3061">H894</f>
        <v>0</v>
      </c>
      <c r="I893" s="96">
        <f t="shared" ref="I893" si="3062">I894</f>
        <v>42830</v>
      </c>
      <c r="J893" s="94">
        <f t="shared" ref="J893" si="3063">J894</f>
        <v>0</v>
      </c>
      <c r="K893" s="95">
        <f t="shared" ref="K893" si="3064">K894</f>
        <v>0</v>
      </c>
      <c r="L893" s="96">
        <f t="shared" ref="L893" si="3065">L894</f>
        <v>0</v>
      </c>
      <c r="M893" s="94">
        <f t="shared" ref="M893" si="3066">M894</f>
        <v>0</v>
      </c>
      <c r="N893" s="95">
        <f t="shared" ref="N893" si="3067">N894</f>
        <v>0</v>
      </c>
      <c r="O893" s="96">
        <f t="shared" ref="O893" si="3068">O894</f>
        <v>0</v>
      </c>
      <c r="P893" s="94">
        <f t="shared" ref="P893" si="3069">P894</f>
        <v>0</v>
      </c>
      <c r="Q893" s="95">
        <f t="shared" ref="Q893" si="3070">Q894</f>
        <v>0</v>
      </c>
      <c r="R893" s="96">
        <f t="shared" ref="R893" si="3071">R894</f>
        <v>0</v>
      </c>
      <c r="S893" s="94">
        <f t="shared" ref="S893" si="3072">S894</f>
        <v>0</v>
      </c>
      <c r="T893" s="95">
        <f t="shared" ref="T893" si="3073">T894</f>
        <v>0</v>
      </c>
      <c r="U893" s="96">
        <f t="shared" ref="U893" si="3074">U894</f>
        <v>0</v>
      </c>
      <c r="V893" s="94">
        <f t="shared" ref="V893" si="3075">V894</f>
        <v>0</v>
      </c>
      <c r="W893" s="95">
        <f t="shared" ref="W893" si="3076">W894</f>
        <v>0</v>
      </c>
      <c r="X893" s="97">
        <f t="shared" ref="X893" si="3077">X894</f>
        <v>0</v>
      </c>
      <c r="Y893" s="116" t="str">
        <f t="shared" si="2858"/>
        <v/>
      </c>
    </row>
    <row r="894" spans="1:25" hidden="1">
      <c r="A894" s="48"/>
      <c r="B894" s="43"/>
      <c r="C894" s="49"/>
      <c r="D894" s="71"/>
      <c r="E894" s="50">
        <v>612100</v>
      </c>
      <c r="F894" s="51" t="s">
        <v>73</v>
      </c>
      <c r="G894" s="99">
        <v>42830</v>
      </c>
      <c r="H894" s="100">
        <v>0</v>
      </c>
      <c r="I894" s="98">
        <f>SUM(G894:H894)</f>
        <v>42830</v>
      </c>
      <c r="J894" s="99"/>
      <c r="K894" s="100"/>
      <c r="L894" s="98">
        <f>SUM(J894:K894)</f>
        <v>0</v>
      </c>
      <c r="M894" s="52"/>
      <c r="N894" s="53"/>
      <c r="O894" s="98">
        <f>SUM(M894:N894)</f>
        <v>0</v>
      </c>
      <c r="P894" s="52"/>
      <c r="Q894" s="53"/>
      <c r="R894" s="98">
        <f>SUM(P894:Q894)</f>
        <v>0</v>
      </c>
      <c r="S894" s="52"/>
      <c r="T894" s="53"/>
      <c r="U894" s="98">
        <f>SUM(S894:T894)</f>
        <v>0</v>
      </c>
      <c r="V894" s="99">
        <f>S894+P894+M894+J894</f>
        <v>0</v>
      </c>
      <c r="W894" s="100">
        <f>T894+Q894+N894+K894</f>
        <v>0</v>
      </c>
      <c r="X894" s="101">
        <f>SUM(V894:W894)</f>
        <v>0</v>
      </c>
      <c r="Y894" s="116" t="str">
        <f t="shared" si="2858"/>
        <v/>
      </c>
    </row>
    <row r="895" spans="1:25" hidden="1">
      <c r="A895" s="40"/>
      <c r="B895" s="41"/>
      <c r="C895" s="42"/>
      <c r="D895" s="71"/>
      <c r="E895" s="44">
        <v>613000</v>
      </c>
      <c r="F895" s="45" t="s">
        <v>74</v>
      </c>
      <c r="G895" s="94">
        <f>SUM(G896:G905)</f>
        <v>87000</v>
      </c>
      <c r="H895" s="95">
        <f t="shared" ref="H895" si="3078">SUM(H896:H905)</f>
        <v>0</v>
      </c>
      <c r="I895" s="96">
        <f t="shared" ref="I895" si="3079">SUM(I896:I905)</f>
        <v>87000</v>
      </c>
      <c r="J895" s="94">
        <f t="shared" ref="J895" si="3080">SUM(J896:J905)</f>
        <v>0</v>
      </c>
      <c r="K895" s="95">
        <f t="shared" ref="K895" si="3081">SUM(K896:K905)</f>
        <v>0</v>
      </c>
      <c r="L895" s="96">
        <f t="shared" ref="L895" si="3082">SUM(L896:L905)</f>
        <v>0</v>
      </c>
      <c r="M895" s="94">
        <f t="shared" ref="M895" si="3083">SUM(M896:M905)</f>
        <v>0</v>
      </c>
      <c r="N895" s="95">
        <f t="shared" ref="N895" si="3084">SUM(N896:N905)</f>
        <v>0</v>
      </c>
      <c r="O895" s="96">
        <f t="shared" ref="O895" si="3085">SUM(O896:O905)</f>
        <v>0</v>
      </c>
      <c r="P895" s="94">
        <f t="shared" ref="P895" si="3086">SUM(P896:P905)</f>
        <v>0</v>
      </c>
      <c r="Q895" s="95">
        <f t="shared" ref="Q895" si="3087">SUM(Q896:Q905)</f>
        <v>0</v>
      </c>
      <c r="R895" s="96">
        <f t="shared" ref="R895" si="3088">SUM(R896:R905)</f>
        <v>0</v>
      </c>
      <c r="S895" s="94">
        <f t="shared" ref="S895" si="3089">SUM(S896:S905)</f>
        <v>0</v>
      </c>
      <c r="T895" s="95">
        <f t="shared" ref="T895" si="3090">SUM(T896:T905)</f>
        <v>0</v>
      </c>
      <c r="U895" s="96">
        <f t="shared" ref="U895" si="3091">SUM(U896:U905)</f>
        <v>0</v>
      </c>
      <c r="V895" s="94">
        <f t="shared" ref="V895" si="3092">SUM(V896:V905)</f>
        <v>0</v>
      </c>
      <c r="W895" s="95">
        <f t="shared" ref="W895" si="3093">SUM(W896:W905)</f>
        <v>0</v>
      </c>
      <c r="X895" s="97">
        <f t="shared" ref="X895" si="3094">SUM(X896:X905)</f>
        <v>0</v>
      </c>
      <c r="Y895" s="116" t="str">
        <f t="shared" si="2858"/>
        <v/>
      </c>
    </row>
    <row r="896" spans="1:25" hidden="1">
      <c r="A896" s="48"/>
      <c r="B896" s="43"/>
      <c r="C896" s="49"/>
      <c r="D896" s="71"/>
      <c r="E896" s="50">
        <v>613100</v>
      </c>
      <c r="F896" s="54" t="s">
        <v>75</v>
      </c>
      <c r="G896" s="99">
        <v>3000</v>
      </c>
      <c r="H896" s="100">
        <v>0</v>
      </c>
      <c r="I896" s="98">
        <f t="shared" ref="I896:I905" si="3095">SUM(G896:H896)</f>
        <v>3000</v>
      </c>
      <c r="J896" s="99"/>
      <c r="K896" s="100"/>
      <c r="L896" s="98">
        <f t="shared" ref="L896:L905" si="3096">SUM(J896:K896)</f>
        <v>0</v>
      </c>
      <c r="M896" s="52"/>
      <c r="N896" s="53"/>
      <c r="O896" s="98">
        <f t="shared" ref="O896:O905" si="3097">SUM(M896:N896)</f>
        <v>0</v>
      </c>
      <c r="P896" s="52"/>
      <c r="Q896" s="53"/>
      <c r="R896" s="98">
        <f t="shared" ref="R896:R905" si="3098">SUM(P896:Q896)</f>
        <v>0</v>
      </c>
      <c r="S896" s="52"/>
      <c r="T896" s="53"/>
      <c r="U896" s="98">
        <f t="shared" ref="U896:U905" si="3099">SUM(S896:T896)</f>
        <v>0</v>
      </c>
      <c r="V896" s="99">
        <f t="shared" ref="V896:V905" si="3100">S896+P896+M896+J896</f>
        <v>0</v>
      </c>
      <c r="W896" s="100">
        <f t="shared" ref="W896:W905" si="3101">T896+Q896+N896+K896</f>
        <v>0</v>
      </c>
      <c r="X896" s="101">
        <f t="shared" ref="X896:X905" si="3102">SUM(V896:W896)</f>
        <v>0</v>
      </c>
      <c r="Y896" s="116" t="str">
        <f t="shared" si="2858"/>
        <v/>
      </c>
    </row>
    <row r="897" spans="1:25" hidden="1">
      <c r="A897" s="48"/>
      <c r="B897" s="43"/>
      <c r="C897" s="49"/>
      <c r="D897" s="71"/>
      <c r="E897" s="50">
        <v>613200</v>
      </c>
      <c r="F897" s="54" t="s">
        <v>76</v>
      </c>
      <c r="G897" s="99">
        <v>4500</v>
      </c>
      <c r="H897" s="100">
        <v>0</v>
      </c>
      <c r="I897" s="98">
        <f t="shared" si="3095"/>
        <v>4500</v>
      </c>
      <c r="J897" s="99"/>
      <c r="K897" s="100"/>
      <c r="L897" s="98">
        <f t="shared" si="3096"/>
        <v>0</v>
      </c>
      <c r="M897" s="52"/>
      <c r="N897" s="53"/>
      <c r="O897" s="98">
        <f t="shared" si="3097"/>
        <v>0</v>
      </c>
      <c r="P897" s="52"/>
      <c r="Q897" s="53"/>
      <c r="R897" s="98">
        <f t="shared" si="3098"/>
        <v>0</v>
      </c>
      <c r="S897" s="52"/>
      <c r="T897" s="53"/>
      <c r="U897" s="98">
        <f t="shared" si="3099"/>
        <v>0</v>
      </c>
      <c r="V897" s="99">
        <f t="shared" si="3100"/>
        <v>0</v>
      </c>
      <c r="W897" s="100">
        <f t="shared" si="3101"/>
        <v>0</v>
      </c>
      <c r="X897" s="101">
        <f t="shared" si="3102"/>
        <v>0</v>
      </c>
      <c r="Y897" s="116" t="str">
        <f t="shared" si="2858"/>
        <v/>
      </c>
    </row>
    <row r="898" spans="1:25" hidden="1">
      <c r="A898" s="48"/>
      <c r="B898" s="43"/>
      <c r="C898" s="49"/>
      <c r="D898" s="71"/>
      <c r="E898" s="50">
        <v>613300</v>
      </c>
      <c r="F898" s="54" t="s">
        <v>77</v>
      </c>
      <c r="G898" s="99">
        <v>14000</v>
      </c>
      <c r="H898" s="100">
        <v>0</v>
      </c>
      <c r="I898" s="98">
        <f t="shared" si="3095"/>
        <v>14000</v>
      </c>
      <c r="J898" s="99"/>
      <c r="K898" s="100"/>
      <c r="L898" s="98">
        <f t="shared" si="3096"/>
        <v>0</v>
      </c>
      <c r="M898" s="52"/>
      <c r="N898" s="53"/>
      <c r="O898" s="98">
        <f t="shared" si="3097"/>
        <v>0</v>
      </c>
      <c r="P898" s="52"/>
      <c r="Q898" s="53"/>
      <c r="R898" s="98">
        <f t="shared" si="3098"/>
        <v>0</v>
      </c>
      <c r="S898" s="52"/>
      <c r="T898" s="53"/>
      <c r="U898" s="98">
        <f t="shared" si="3099"/>
        <v>0</v>
      </c>
      <c r="V898" s="99">
        <f t="shared" si="3100"/>
        <v>0</v>
      </c>
      <c r="W898" s="100">
        <f t="shared" si="3101"/>
        <v>0</v>
      </c>
      <c r="X898" s="101">
        <f t="shared" si="3102"/>
        <v>0</v>
      </c>
      <c r="Y898" s="116" t="str">
        <f t="shared" si="2858"/>
        <v/>
      </c>
    </row>
    <row r="899" spans="1:25" hidden="1">
      <c r="A899" s="48"/>
      <c r="B899" s="43"/>
      <c r="C899" s="49"/>
      <c r="D899" s="71"/>
      <c r="E899" s="50">
        <v>613400</v>
      </c>
      <c r="F899" s="54" t="s">
        <v>78</v>
      </c>
      <c r="G899" s="99">
        <v>9000</v>
      </c>
      <c r="H899" s="100">
        <v>0</v>
      </c>
      <c r="I899" s="98">
        <f t="shared" si="3095"/>
        <v>9000</v>
      </c>
      <c r="J899" s="99"/>
      <c r="K899" s="100"/>
      <c r="L899" s="98">
        <f t="shared" si="3096"/>
        <v>0</v>
      </c>
      <c r="M899" s="52"/>
      <c r="N899" s="53"/>
      <c r="O899" s="98">
        <f t="shared" si="3097"/>
        <v>0</v>
      </c>
      <c r="P899" s="52"/>
      <c r="Q899" s="53"/>
      <c r="R899" s="98">
        <f t="shared" si="3098"/>
        <v>0</v>
      </c>
      <c r="S899" s="52"/>
      <c r="T899" s="53"/>
      <c r="U899" s="98">
        <f t="shared" si="3099"/>
        <v>0</v>
      </c>
      <c r="V899" s="99">
        <f t="shared" si="3100"/>
        <v>0</v>
      </c>
      <c r="W899" s="100">
        <f t="shared" si="3101"/>
        <v>0</v>
      </c>
      <c r="X899" s="101">
        <f t="shared" si="3102"/>
        <v>0</v>
      </c>
      <c r="Y899" s="116" t="str">
        <f t="shared" si="2858"/>
        <v/>
      </c>
    </row>
    <row r="900" spans="1:25" hidden="1">
      <c r="A900" s="48"/>
      <c r="B900" s="43"/>
      <c r="C900" s="49"/>
      <c r="D900" s="71"/>
      <c r="E900" s="50">
        <v>613500</v>
      </c>
      <c r="F900" s="54" t="s">
        <v>79</v>
      </c>
      <c r="G900" s="99">
        <v>2500</v>
      </c>
      <c r="H900" s="100">
        <v>0</v>
      </c>
      <c r="I900" s="98">
        <f t="shared" si="3095"/>
        <v>2500</v>
      </c>
      <c r="J900" s="99"/>
      <c r="K900" s="100"/>
      <c r="L900" s="98">
        <f t="shared" si="3096"/>
        <v>0</v>
      </c>
      <c r="M900" s="52"/>
      <c r="N900" s="53"/>
      <c r="O900" s="98">
        <f t="shared" si="3097"/>
        <v>0</v>
      </c>
      <c r="P900" s="52"/>
      <c r="Q900" s="53"/>
      <c r="R900" s="98">
        <f t="shared" si="3098"/>
        <v>0</v>
      </c>
      <c r="S900" s="52"/>
      <c r="T900" s="53"/>
      <c r="U900" s="98">
        <f t="shared" si="3099"/>
        <v>0</v>
      </c>
      <c r="V900" s="99">
        <f t="shared" si="3100"/>
        <v>0</v>
      </c>
      <c r="W900" s="100">
        <f t="shared" si="3101"/>
        <v>0</v>
      </c>
      <c r="X900" s="101">
        <f t="shared" si="3102"/>
        <v>0</v>
      </c>
      <c r="Y900" s="116" t="str">
        <f t="shared" si="2858"/>
        <v/>
      </c>
    </row>
    <row r="901" spans="1:25" hidden="1">
      <c r="A901" s="48"/>
      <c r="B901" s="43"/>
      <c r="C901" s="49"/>
      <c r="D901" s="71"/>
      <c r="E901" s="50">
        <v>613600</v>
      </c>
      <c r="F901" s="54" t="s">
        <v>82</v>
      </c>
      <c r="G901" s="99">
        <v>0</v>
      </c>
      <c r="H901" s="100">
        <v>0</v>
      </c>
      <c r="I901" s="98">
        <f t="shared" si="3095"/>
        <v>0</v>
      </c>
      <c r="J901" s="99"/>
      <c r="K901" s="100"/>
      <c r="L901" s="98">
        <f t="shared" si="3096"/>
        <v>0</v>
      </c>
      <c r="M901" s="52"/>
      <c r="N901" s="53"/>
      <c r="O901" s="98">
        <f t="shared" si="3097"/>
        <v>0</v>
      </c>
      <c r="P901" s="52"/>
      <c r="Q901" s="53"/>
      <c r="R901" s="98">
        <f t="shared" si="3098"/>
        <v>0</v>
      </c>
      <c r="S901" s="52"/>
      <c r="T901" s="53"/>
      <c r="U901" s="98">
        <f t="shared" si="3099"/>
        <v>0</v>
      </c>
      <c r="V901" s="99">
        <f t="shared" si="3100"/>
        <v>0</v>
      </c>
      <c r="W901" s="100">
        <f t="shared" si="3101"/>
        <v>0</v>
      </c>
      <c r="X901" s="101">
        <f t="shared" si="3102"/>
        <v>0</v>
      </c>
      <c r="Y901" s="116" t="str">
        <f t="shared" ref="Y901:Y932" si="3103">IF(OR(V901&gt;G901, W901&gt;H901),"Ukupni operativni plan je veći od Proračuna!","")</f>
        <v/>
      </c>
    </row>
    <row r="902" spans="1:25" hidden="1">
      <c r="A902" s="48"/>
      <c r="B902" s="43"/>
      <c r="C902" s="49"/>
      <c r="D902" s="71"/>
      <c r="E902" s="50">
        <v>613700</v>
      </c>
      <c r="F902" s="54" t="s">
        <v>80</v>
      </c>
      <c r="G902" s="99">
        <v>3000</v>
      </c>
      <c r="H902" s="100">
        <v>0</v>
      </c>
      <c r="I902" s="98">
        <f t="shared" si="3095"/>
        <v>3000</v>
      </c>
      <c r="J902" s="99"/>
      <c r="K902" s="100"/>
      <c r="L902" s="98">
        <f t="shared" si="3096"/>
        <v>0</v>
      </c>
      <c r="M902" s="52"/>
      <c r="N902" s="53"/>
      <c r="O902" s="98">
        <f t="shared" si="3097"/>
        <v>0</v>
      </c>
      <c r="P902" s="52"/>
      <c r="Q902" s="53"/>
      <c r="R902" s="98">
        <f t="shared" si="3098"/>
        <v>0</v>
      </c>
      <c r="S902" s="52"/>
      <c r="T902" s="53"/>
      <c r="U902" s="98">
        <f t="shared" si="3099"/>
        <v>0</v>
      </c>
      <c r="V902" s="99">
        <f t="shared" si="3100"/>
        <v>0</v>
      </c>
      <c r="W902" s="100">
        <f t="shared" si="3101"/>
        <v>0</v>
      </c>
      <c r="X902" s="101">
        <f t="shared" si="3102"/>
        <v>0</v>
      </c>
      <c r="Y902" s="116" t="str">
        <f t="shared" si="3103"/>
        <v/>
      </c>
    </row>
    <row r="903" spans="1:25" hidden="1">
      <c r="A903" s="48"/>
      <c r="B903" s="43"/>
      <c r="C903" s="49"/>
      <c r="D903" s="71"/>
      <c r="E903" s="50">
        <v>613800</v>
      </c>
      <c r="F903" s="54" t="s">
        <v>83</v>
      </c>
      <c r="G903" s="99">
        <v>1000</v>
      </c>
      <c r="H903" s="100">
        <v>0</v>
      </c>
      <c r="I903" s="98">
        <f t="shared" si="3095"/>
        <v>1000</v>
      </c>
      <c r="J903" s="99"/>
      <c r="K903" s="100"/>
      <c r="L903" s="98">
        <f t="shared" si="3096"/>
        <v>0</v>
      </c>
      <c r="M903" s="52"/>
      <c r="N903" s="53"/>
      <c r="O903" s="98">
        <f t="shared" si="3097"/>
        <v>0</v>
      </c>
      <c r="P903" s="52"/>
      <c r="Q903" s="53"/>
      <c r="R903" s="98">
        <f t="shared" si="3098"/>
        <v>0</v>
      </c>
      <c r="S903" s="52"/>
      <c r="T903" s="53"/>
      <c r="U903" s="98">
        <f t="shared" si="3099"/>
        <v>0</v>
      </c>
      <c r="V903" s="99">
        <f t="shared" si="3100"/>
        <v>0</v>
      </c>
      <c r="W903" s="100">
        <f t="shared" si="3101"/>
        <v>0</v>
      </c>
      <c r="X903" s="101">
        <f t="shared" si="3102"/>
        <v>0</v>
      </c>
      <c r="Y903" s="116" t="str">
        <f t="shared" si="3103"/>
        <v/>
      </c>
    </row>
    <row r="904" spans="1:25" hidden="1">
      <c r="A904" s="48"/>
      <c r="B904" s="43"/>
      <c r="C904" s="49"/>
      <c r="D904" s="71"/>
      <c r="E904" s="50">
        <v>613900</v>
      </c>
      <c r="F904" s="54" t="s">
        <v>81</v>
      </c>
      <c r="G904" s="99">
        <v>50000</v>
      </c>
      <c r="H904" s="100">
        <v>0</v>
      </c>
      <c r="I904" s="98">
        <f t="shared" si="3095"/>
        <v>50000</v>
      </c>
      <c r="J904" s="99"/>
      <c r="K904" s="100"/>
      <c r="L904" s="98">
        <f t="shared" si="3096"/>
        <v>0</v>
      </c>
      <c r="M904" s="52"/>
      <c r="N904" s="53"/>
      <c r="O904" s="98">
        <f t="shared" si="3097"/>
        <v>0</v>
      </c>
      <c r="P904" s="52"/>
      <c r="Q904" s="53"/>
      <c r="R904" s="98">
        <f t="shared" si="3098"/>
        <v>0</v>
      </c>
      <c r="S904" s="52"/>
      <c r="T904" s="53"/>
      <c r="U904" s="98">
        <f t="shared" si="3099"/>
        <v>0</v>
      </c>
      <c r="V904" s="99">
        <f t="shared" si="3100"/>
        <v>0</v>
      </c>
      <c r="W904" s="100">
        <f t="shared" si="3101"/>
        <v>0</v>
      </c>
      <c r="X904" s="101">
        <f t="shared" si="3102"/>
        <v>0</v>
      </c>
      <c r="Y904" s="116" t="str">
        <f t="shared" si="3103"/>
        <v/>
      </c>
    </row>
    <row r="905" spans="1:25" hidden="1">
      <c r="A905" s="48"/>
      <c r="B905" s="43"/>
      <c r="C905" s="49"/>
      <c r="D905" s="71"/>
      <c r="E905" s="50">
        <v>613900</v>
      </c>
      <c r="F905" s="54" t="s">
        <v>84</v>
      </c>
      <c r="G905" s="99">
        <v>0</v>
      </c>
      <c r="H905" s="100">
        <v>0</v>
      </c>
      <c r="I905" s="98">
        <f t="shared" si="3095"/>
        <v>0</v>
      </c>
      <c r="J905" s="99"/>
      <c r="K905" s="100"/>
      <c r="L905" s="98">
        <f t="shared" si="3096"/>
        <v>0</v>
      </c>
      <c r="M905" s="52"/>
      <c r="N905" s="53"/>
      <c r="O905" s="98">
        <f t="shared" si="3097"/>
        <v>0</v>
      </c>
      <c r="P905" s="52"/>
      <c r="Q905" s="53"/>
      <c r="R905" s="98">
        <f t="shared" si="3098"/>
        <v>0</v>
      </c>
      <c r="S905" s="52"/>
      <c r="T905" s="53"/>
      <c r="U905" s="98">
        <f t="shared" si="3099"/>
        <v>0</v>
      </c>
      <c r="V905" s="99">
        <f t="shared" si="3100"/>
        <v>0</v>
      </c>
      <c r="W905" s="100">
        <f t="shared" si="3101"/>
        <v>0</v>
      </c>
      <c r="X905" s="101">
        <f t="shared" si="3102"/>
        <v>0</v>
      </c>
      <c r="Y905" s="116" t="str">
        <f t="shared" si="3103"/>
        <v/>
      </c>
    </row>
    <row r="906" spans="1:25" hidden="1">
      <c r="A906" s="40"/>
      <c r="B906" s="41"/>
      <c r="C906" s="42"/>
      <c r="D906" s="71"/>
      <c r="E906" s="44">
        <v>821000</v>
      </c>
      <c r="F906" s="45" t="s">
        <v>85</v>
      </c>
      <c r="G906" s="94">
        <f>SUM(G907:G908)</f>
        <v>3000</v>
      </c>
      <c r="H906" s="95">
        <f t="shared" ref="H906" si="3104">SUM(H907:H908)</f>
        <v>0</v>
      </c>
      <c r="I906" s="96">
        <f t="shared" ref="I906" si="3105">SUM(I907:I908)</f>
        <v>3000</v>
      </c>
      <c r="J906" s="94">
        <f t="shared" ref="J906" si="3106">SUM(J907:J908)</f>
        <v>0</v>
      </c>
      <c r="K906" s="95">
        <f t="shared" ref="K906" si="3107">SUM(K907:K908)</f>
        <v>0</v>
      </c>
      <c r="L906" s="96">
        <f t="shared" ref="L906" si="3108">SUM(L907:L908)</f>
        <v>0</v>
      </c>
      <c r="M906" s="94">
        <f t="shared" ref="M906" si="3109">SUM(M907:M908)</f>
        <v>0</v>
      </c>
      <c r="N906" s="95">
        <f t="shared" ref="N906" si="3110">SUM(N907:N908)</f>
        <v>0</v>
      </c>
      <c r="O906" s="96">
        <f t="shared" ref="O906" si="3111">SUM(O907:O908)</f>
        <v>0</v>
      </c>
      <c r="P906" s="94">
        <f t="shared" ref="P906" si="3112">SUM(P907:P908)</f>
        <v>0</v>
      </c>
      <c r="Q906" s="95">
        <f t="shared" ref="Q906" si="3113">SUM(Q907:Q908)</f>
        <v>0</v>
      </c>
      <c r="R906" s="96">
        <f t="shared" ref="R906" si="3114">SUM(R907:R908)</f>
        <v>0</v>
      </c>
      <c r="S906" s="94">
        <f t="shared" ref="S906" si="3115">SUM(S907:S908)</f>
        <v>0</v>
      </c>
      <c r="T906" s="95">
        <f t="shared" ref="T906" si="3116">SUM(T907:T908)</f>
        <v>0</v>
      </c>
      <c r="U906" s="96">
        <f t="shared" ref="U906" si="3117">SUM(U907:U908)</f>
        <v>0</v>
      </c>
      <c r="V906" s="94">
        <f t="shared" ref="V906" si="3118">SUM(V907:V908)</f>
        <v>0</v>
      </c>
      <c r="W906" s="95">
        <f t="shared" ref="W906" si="3119">SUM(W907:W908)</f>
        <v>0</v>
      </c>
      <c r="X906" s="97">
        <f t="shared" ref="X906" si="3120">SUM(X907:X908)</f>
        <v>0</v>
      </c>
      <c r="Y906" s="116" t="str">
        <f t="shared" si="3103"/>
        <v/>
      </c>
    </row>
    <row r="907" spans="1:25" hidden="1">
      <c r="A907" s="48"/>
      <c r="B907" s="43"/>
      <c r="C907" s="49"/>
      <c r="D907" s="71"/>
      <c r="E907" s="50">
        <v>821200</v>
      </c>
      <c r="F907" s="51" t="s">
        <v>86</v>
      </c>
      <c r="G907" s="99">
        <v>0</v>
      </c>
      <c r="H907" s="100">
        <v>0</v>
      </c>
      <c r="I907" s="98">
        <f>SUM(G907:H907)</f>
        <v>0</v>
      </c>
      <c r="J907" s="99"/>
      <c r="K907" s="100"/>
      <c r="L907" s="98">
        <f>SUM(J907:K907)</f>
        <v>0</v>
      </c>
      <c r="M907" s="52"/>
      <c r="N907" s="53"/>
      <c r="O907" s="98">
        <f>SUM(M907:N907)</f>
        <v>0</v>
      </c>
      <c r="P907" s="52"/>
      <c r="Q907" s="53"/>
      <c r="R907" s="98">
        <f>SUM(P907:Q907)</f>
        <v>0</v>
      </c>
      <c r="S907" s="52"/>
      <c r="T907" s="53"/>
      <c r="U907" s="98">
        <f>SUM(S907:T907)</f>
        <v>0</v>
      </c>
      <c r="V907" s="99">
        <f t="shared" ref="V907:V908" si="3121">S907+P907+M907+J907</f>
        <v>0</v>
      </c>
      <c r="W907" s="100">
        <f t="shared" ref="W907:W908" si="3122">T907+Q907+N907+K907</f>
        <v>0</v>
      </c>
      <c r="X907" s="101">
        <f>SUM(V907:W907)</f>
        <v>0</v>
      </c>
      <c r="Y907" s="116" t="str">
        <f t="shared" si="3103"/>
        <v/>
      </c>
    </row>
    <row r="908" spans="1:25" ht="12.75" hidden="1" thickBot="1">
      <c r="A908" s="55"/>
      <c r="B908" s="56"/>
      <c r="C908" s="57"/>
      <c r="D908" s="81"/>
      <c r="E908" s="58">
        <v>821300</v>
      </c>
      <c r="F908" s="59" t="s">
        <v>87</v>
      </c>
      <c r="G908" s="103">
        <v>3000</v>
      </c>
      <c r="H908" s="104">
        <v>0</v>
      </c>
      <c r="I908" s="102">
        <f>SUM(G908:H908)</f>
        <v>3000</v>
      </c>
      <c r="J908" s="103"/>
      <c r="K908" s="104"/>
      <c r="L908" s="102">
        <f>SUM(J908:K908)</f>
        <v>0</v>
      </c>
      <c r="M908" s="60"/>
      <c r="N908" s="61"/>
      <c r="O908" s="102">
        <f>SUM(M908:N908)</f>
        <v>0</v>
      </c>
      <c r="P908" s="60"/>
      <c r="Q908" s="61"/>
      <c r="R908" s="102">
        <f>SUM(P908:Q908)</f>
        <v>0</v>
      </c>
      <c r="S908" s="60"/>
      <c r="T908" s="61"/>
      <c r="U908" s="102">
        <f>SUM(S908:T908)</f>
        <v>0</v>
      </c>
      <c r="V908" s="103">
        <f t="shared" si="3121"/>
        <v>0</v>
      </c>
      <c r="W908" s="104">
        <f t="shared" si="3122"/>
        <v>0</v>
      </c>
      <c r="X908" s="105">
        <f>SUM(V908:W908)</f>
        <v>0</v>
      </c>
      <c r="Y908" s="116" t="str">
        <f t="shared" si="3103"/>
        <v/>
      </c>
    </row>
    <row r="909" spans="1:25" ht="12.75" hidden="1" thickBot="1">
      <c r="A909" s="62"/>
      <c r="B909" s="63"/>
      <c r="C909" s="64"/>
      <c r="D909" s="87"/>
      <c r="E909" s="63"/>
      <c r="F909" s="66" t="s">
        <v>202</v>
      </c>
      <c r="G909" s="106">
        <f>G889+G893+G895+G906</f>
        <v>593040</v>
      </c>
      <c r="H909" s="107">
        <f t="shared" ref="H909:X909" si="3123">H889+H893+H895+H906</f>
        <v>0</v>
      </c>
      <c r="I909" s="108">
        <f t="shared" si="3123"/>
        <v>593040</v>
      </c>
      <c r="J909" s="106">
        <f t="shared" si="3123"/>
        <v>0</v>
      </c>
      <c r="K909" s="107">
        <f t="shared" si="3123"/>
        <v>0</v>
      </c>
      <c r="L909" s="108">
        <f t="shared" si="3123"/>
        <v>0</v>
      </c>
      <c r="M909" s="106">
        <f t="shared" si="3123"/>
        <v>0</v>
      </c>
      <c r="N909" s="107">
        <f t="shared" si="3123"/>
        <v>0</v>
      </c>
      <c r="O909" s="108">
        <f t="shared" si="3123"/>
        <v>0</v>
      </c>
      <c r="P909" s="106">
        <f t="shared" si="3123"/>
        <v>0</v>
      </c>
      <c r="Q909" s="107">
        <f t="shared" si="3123"/>
        <v>0</v>
      </c>
      <c r="R909" s="108">
        <f t="shared" si="3123"/>
        <v>0</v>
      </c>
      <c r="S909" s="106">
        <f t="shared" si="3123"/>
        <v>0</v>
      </c>
      <c r="T909" s="107">
        <f t="shared" si="3123"/>
        <v>0</v>
      </c>
      <c r="U909" s="108">
        <f t="shared" si="3123"/>
        <v>0</v>
      </c>
      <c r="V909" s="106">
        <f t="shared" si="3123"/>
        <v>0</v>
      </c>
      <c r="W909" s="107">
        <f t="shared" si="3123"/>
        <v>0</v>
      </c>
      <c r="X909" s="109">
        <f t="shared" si="3123"/>
        <v>0</v>
      </c>
      <c r="Y909" s="116" t="str">
        <f t="shared" si="3103"/>
        <v/>
      </c>
    </row>
    <row r="910" spans="1:25" hidden="1">
      <c r="D910" s="67"/>
      <c r="G910" s="179"/>
      <c r="H910" s="179"/>
      <c r="I910" s="179"/>
      <c r="J910" s="179"/>
      <c r="K910" s="179"/>
      <c r="L910" s="179"/>
      <c r="Y910" s="116" t="str">
        <f t="shared" si="3103"/>
        <v/>
      </c>
    </row>
    <row r="911" spans="1:25" hidden="1">
      <c r="A911" s="68" t="s">
        <v>203</v>
      </c>
      <c r="B911" s="69" t="s">
        <v>67</v>
      </c>
      <c r="C911" s="70" t="s">
        <v>68</v>
      </c>
      <c r="D911" s="76"/>
      <c r="E911" s="43"/>
      <c r="F911" s="45" t="s">
        <v>204</v>
      </c>
      <c r="G911" s="180"/>
      <c r="H911" s="181"/>
      <c r="I911" s="182"/>
      <c r="J911" s="180"/>
      <c r="K911" s="181"/>
      <c r="L911" s="182"/>
      <c r="M911" s="48"/>
      <c r="N911" s="43"/>
      <c r="O911" s="49"/>
      <c r="P911" s="48"/>
      <c r="Q911" s="43"/>
      <c r="R911" s="49"/>
      <c r="S911" s="48"/>
      <c r="T911" s="43"/>
      <c r="U911" s="49"/>
      <c r="V911" s="48"/>
      <c r="W911" s="43"/>
      <c r="X911" s="74"/>
      <c r="Y911" s="116" t="str">
        <f t="shared" si="3103"/>
        <v/>
      </c>
    </row>
    <row r="912" spans="1:25" hidden="1">
      <c r="A912" s="40"/>
      <c r="B912" s="41"/>
      <c r="C912" s="42"/>
      <c r="D912" s="76"/>
      <c r="E912" s="44">
        <v>611000</v>
      </c>
      <c r="F912" s="45" t="s">
        <v>69</v>
      </c>
      <c r="G912" s="94">
        <f>SUM(G913:G915)</f>
        <v>376990</v>
      </c>
      <c r="H912" s="95">
        <f t="shared" ref="H912" si="3124">SUM(H913:H915)</f>
        <v>0</v>
      </c>
      <c r="I912" s="96">
        <f t="shared" ref="I912" si="3125">SUM(I913:I915)</f>
        <v>376990</v>
      </c>
      <c r="J912" s="94">
        <f t="shared" ref="J912" si="3126">SUM(J913:J915)</f>
        <v>0</v>
      </c>
      <c r="K912" s="95">
        <f t="shared" ref="K912" si="3127">SUM(K913:K915)</f>
        <v>0</v>
      </c>
      <c r="L912" s="96">
        <f t="shared" ref="L912" si="3128">SUM(L913:L915)</f>
        <v>0</v>
      </c>
      <c r="M912" s="94">
        <f t="shared" ref="M912" si="3129">SUM(M913:M915)</f>
        <v>0</v>
      </c>
      <c r="N912" s="95">
        <f t="shared" ref="N912" si="3130">SUM(N913:N915)</f>
        <v>0</v>
      </c>
      <c r="O912" s="96">
        <f t="shared" ref="O912" si="3131">SUM(O913:O915)</f>
        <v>0</v>
      </c>
      <c r="P912" s="94">
        <f t="shared" ref="P912" si="3132">SUM(P913:P915)</f>
        <v>0</v>
      </c>
      <c r="Q912" s="95">
        <f t="shared" ref="Q912" si="3133">SUM(Q913:Q915)</f>
        <v>0</v>
      </c>
      <c r="R912" s="96">
        <f t="shared" ref="R912" si="3134">SUM(R913:R915)</f>
        <v>0</v>
      </c>
      <c r="S912" s="94">
        <f t="shared" ref="S912" si="3135">SUM(S913:S915)</f>
        <v>0</v>
      </c>
      <c r="T912" s="95">
        <f t="shared" ref="T912" si="3136">SUM(T913:T915)</f>
        <v>0</v>
      </c>
      <c r="U912" s="96">
        <f t="shared" ref="U912" si="3137">SUM(U913:U915)</f>
        <v>0</v>
      </c>
      <c r="V912" s="94">
        <f t="shared" ref="V912" si="3138">SUM(V913:V915)</f>
        <v>0</v>
      </c>
      <c r="W912" s="95">
        <f t="shared" ref="W912" si="3139">SUM(W913:W915)</f>
        <v>0</v>
      </c>
      <c r="X912" s="97">
        <f t="shared" ref="X912" si="3140">SUM(X913:X915)</f>
        <v>0</v>
      </c>
      <c r="Y912" s="116" t="str">
        <f t="shared" si="3103"/>
        <v/>
      </c>
    </row>
    <row r="913" spans="1:25" hidden="1">
      <c r="A913" s="48"/>
      <c r="B913" s="43"/>
      <c r="C913" s="49"/>
      <c r="D913" s="76"/>
      <c r="E913" s="50">
        <v>611100</v>
      </c>
      <c r="F913" s="51" t="s">
        <v>70</v>
      </c>
      <c r="G913" s="99">
        <v>321270</v>
      </c>
      <c r="H913" s="100">
        <v>0</v>
      </c>
      <c r="I913" s="98">
        <f>SUM(G913:H913)</f>
        <v>321270</v>
      </c>
      <c r="J913" s="99"/>
      <c r="K913" s="100"/>
      <c r="L913" s="98">
        <f>SUM(J913:K913)</f>
        <v>0</v>
      </c>
      <c r="M913" s="52"/>
      <c r="N913" s="53"/>
      <c r="O913" s="98">
        <f>SUM(M913:N913)</f>
        <v>0</v>
      </c>
      <c r="P913" s="52"/>
      <c r="Q913" s="53"/>
      <c r="R913" s="98">
        <f>SUM(P913:Q913)</f>
        <v>0</v>
      </c>
      <c r="S913" s="52"/>
      <c r="T913" s="53"/>
      <c r="U913" s="98">
        <f>SUM(S913:T913)</f>
        <v>0</v>
      </c>
      <c r="V913" s="99">
        <f t="shared" ref="V913:V915" si="3141">S913+P913+M913+J913</f>
        <v>0</v>
      </c>
      <c r="W913" s="100">
        <f t="shared" ref="W913:W915" si="3142">T913+Q913+N913+K913</f>
        <v>0</v>
      </c>
      <c r="X913" s="101">
        <f>SUM(V913:W913)</f>
        <v>0</v>
      </c>
      <c r="Y913" s="116" t="str">
        <f t="shared" si="3103"/>
        <v/>
      </c>
    </row>
    <row r="914" spans="1:25" hidden="1">
      <c r="A914" s="48"/>
      <c r="B914" s="43"/>
      <c r="C914" s="49"/>
      <c r="D914" s="76"/>
      <c r="E914" s="50">
        <v>611200</v>
      </c>
      <c r="F914" s="51" t="s">
        <v>71</v>
      </c>
      <c r="G914" s="99">
        <v>55720</v>
      </c>
      <c r="H914" s="100">
        <v>0</v>
      </c>
      <c r="I914" s="98">
        <f t="shared" ref="I914:I915" si="3143">SUM(G914:H914)</f>
        <v>55720</v>
      </c>
      <c r="J914" s="99"/>
      <c r="K914" s="100"/>
      <c r="L914" s="98">
        <f t="shared" ref="L914:L915" si="3144">SUM(J914:K914)</f>
        <v>0</v>
      </c>
      <c r="M914" s="52"/>
      <c r="N914" s="53"/>
      <c r="O914" s="98">
        <f t="shared" ref="O914:O915" si="3145">SUM(M914:N914)</f>
        <v>0</v>
      </c>
      <c r="P914" s="52"/>
      <c r="Q914" s="53"/>
      <c r="R914" s="98">
        <f t="shared" ref="R914:R915" si="3146">SUM(P914:Q914)</f>
        <v>0</v>
      </c>
      <c r="S914" s="52"/>
      <c r="T914" s="53"/>
      <c r="U914" s="98">
        <f t="shared" ref="U914:U915" si="3147">SUM(S914:T914)</f>
        <v>0</v>
      </c>
      <c r="V914" s="99">
        <f t="shared" si="3141"/>
        <v>0</v>
      </c>
      <c r="W914" s="100">
        <f t="shared" si="3142"/>
        <v>0</v>
      </c>
      <c r="X914" s="101">
        <f t="shared" ref="X914:X915" si="3148">SUM(V914:W914)</f>
        <v>0</v>
      </c>
      <c r="Y914" s="116" t="str">
        <f t="shared" si="3103"/>
        <v/>
      </c>
    </row>
    <row r="915" spans="1:25" hidden="1">
      <c r="A915" s="48"/>
      <c r="B915" s="43"/>
      <c r="C915" s="49"/>
      <c r="D915" s="76"/>
      <c r="E915" s="50">
        <v>611200</v>
      </c>
      <c r="F915" s="51" t="s">
        <v>72</v>
      </c>
      <c r="G915" s="99">
        <v>0</v>
      </c>
      <c r="H915" s="100">
        <v>0</v>
      </c>
      <c r="I915" s="98">
        <f t="shared" si="3143"/>
        <v>0</v>
      </c>
      <c r="J915" s="99"/>
      <c r="K915" s="100"/>
      <c r="L915" s="98">
        <f t="shared" si="3144"/>
        <v>0</v>
      </c>
      <c r="M915" s="52"/>
      <c r="N915" s="53"/>
      <c r="O915" s="98">
        <f t="shared" si="3145"/>
        <v>0</v>
      </c>
      <c r="P915" s="52"/>
      <c r="Q915" s="53"/>
      <c r="R915" s="98">
        <f t="shared" si="3146"/>
        <v>0</v>
      </c>
      <c r="S915" s="52"/>
      <c r="T915" s="53"/>
      <c r="U915" s="98">
        <f t="shared" si="3147"/>
        <v>0</v>
      </c>
      <c r="V915" s="99">
        <f t="shared" si="3141"/>
        <v>0</v>
      </c>
      <c r="W915" s="100">
        <f t="shared" si="3142"/>
        <v>0</v>
      </c>
      <c r="X915" s="101">
        <f t="shared" si="3148"/>
        <v>0</v>
      </c>
      <c r="Y915" s="116" t="str">
        <f t="shared" si="3103"/>
        <v/>
      </c>
    </row>
    <row r="916" spans="1:25" hidden="1">
      <c r="A916" s="40"/>
      <c r="B916" s="41"/>
      <c r="C916" s="42"/>
      <c r="D916" s="76"/>
      <c r="E916" s="44">
        <v>612000</v>
      </c>
      <c r="F916" s="45" t="s">
        <v>73</v>
      </c>
      <c r="G916" s="94">
        <f>G917</f>
        <v>35290</v>
      </c>
      <c r="H916" s="95">
        <f t="shared" ref="H916" si="3149">H917</f>
        <v>0</v>
      </c>
      <c r="I916" s="96">
        <f t="shared" ref="I916" si="3150">I917</f>
        <v>35290</v>
      </c>
      <c r="J916" s="94">
        <f t="shared" ref="J916" si="3151">J917</f>
        <v>0</v>
      </c>
      <c r="K916" s="95">
        <f t="shared" ref="K916" si="3152">K917</f>
        <v>0</v>
      </c>
      <c r="L916" s="96">
        <f t="shared" ref="L916" si="3153">L917</f>
        <v>0</v>
      </c>
      <c r="M916" s="94">
        <f t="shared" ref="M916" si="3154">M917</f>
        <v>0</v>
      </c>
      <c r="N916" s="95">
        <f t="shared" ref="N916" si="3155">N917</f>
        <v>0</v>
      </c>
      <c r="O916" s="96">
        <f t="shared" ref="O916" si="3156">O917</f>
        <v>0</v>
      </c>
      <c r="P916" s="94">
        <f t="shared" ref="P916" si="3157">P917</f>
        <v>0</v>
      </c>
      <c r="Q916" s="95">
        <f t="shared" ref="Q916" si="3158">Q917</f>
        <v>0</v>
      </c>
      <c r="R916" s="96">
        <f t="shared" ref="R916" si="3159">R917</f>
        <v>0</v>
      </c>
      <c r="S916" s="94">
        <f t="shared" ref="S916" si="3160">S917</f>
        <v>0</v>
      </c>
      <c r="T916" s="95">
        <f t="shared" ref="T916" si="3161">T917</f>
        <v>0</v>
      </c>
      <c r="U916" s="96">
        <f t="shared" ref="U916" si="3162">U917</f>
        <v>0</v>
      </c>
      <c r="V916" s="94">
        <f t="shared" ref="V916" si="3163">V917</f>
        <v>0</v>
      </c>
      <c r="W916" s="95">
        <f t="shared" ref="W916" si="3164">W917</f>
        <v>0</v>
      </c>
      <c r="X916" s="97">
        <f t="shared" ref="X916" si="3165">X917</f>
        <v>0</v>
      </c>
      <c r="Y916" s="116" t="str">
        <f t="shared" si="3103"/>
        <v/>
      </c>
    </row>
    <row r="917" spans="1:25" hidden="1">
      <c r="A917" s="48"/>
      <c r="B917" s="43"/>
      <c r="C917" s="49"/>
      <c r="D917" s="76"/>
      <c r="E917" s="50">
        <v>612100</v>
      </c>
      <c r="F917" s="51" t="s">
        <v>73</v>
      </c>
      <c r="G917" s="99">
        <v>35290</v>
      </c>
      <c r="H917" s="100">
        <v>0</v>
      </c>
      <c r="I917" s="98">
        <f>SUM(G917:H917)</f>
        <v>35290</v>
      </c>
      <c r="J917" s="99"/>
      <c r="K917" s="100"/>
      <c r="L917" s="98">
        <f>SUM(J917:K917)</f>
        <v>0</v>
      </c>
      <c r="M917" s="52"/>
      <c r="N917" s="53"/>
      <c r="O917" s="98">
        <f>SUM(M917:N917)</f>
        <v>0</v>
      </c>
      <c r="P917" s="52"/>
      <c r="Q917" s="53"/>
      <c r="R917" s="98">
        <f>SUM(P917:Q917)</f>
        <v>0</v>
      </c>
      <c r="S917" s="52"/>
      <c r="T917" s="53"/>
      <c r="U917" s="98">
        <f>SUM(S917:T917)</f>
        <v>0</v>
      </c>
      <c r="V917" s="99">
        <f>S917+P917+M917+J917</f>
        <v>0</v>
      </c>
      <c r="W917" s="100">
        <f>T917+Q917+N917+K917</f>
        <v>0</v>
      </c>
      <c r="X917" s="101">
        <f>SUM(V917:W917)</f>
        <v>0</v>
      </c>
      <c r="Y917" s="116" t="str">
        <f t="shared" si="3103"/>
        <v/>
      </c>
    </row>
    <row r="918" spans="1:25" hidden="1">
      <c r="A918" s="40"/>
      <c r="B918" s="41"/>
      <c r="C918" s="42"/>
      <c r="D918" s="76"/>
      <c r="E918" s="44">
        <v>613000</v>
      </c>
      <c r="F918" s="45" t="s">
        <v>74</v>
      </c>
      <c r="G918" s="94">
        <f>SUM(G919:G928)</f>
        <v>29700</v>
      </c>
      <c r="H918" s="95">
        <f t="shared" ref="H918" si="3166">SUM(H919:H928)</f>
        <v>0</v>
      </c>
      <c r="I918" s="96">
        <f t="shared" ref="I918" si="3167">SUM(I919:I928)</f>
        <v>29700</v>
      </c>
      <c r="J918" s="94">
        <f t="shared" ref="J918" si="3168">SUM(J919:J928)</f>
        <v>0</v>
      </c>
      <c r="K918" s="95">
        <f t="shared" ref="K918" si="3169">SUM(K919:K928)</f>
        <v>0</v>
      </c>
      <c r="L918" s="96">
        <f t="shared" ref="L918" si="3170">SUM(L919:L928)</f>
        <v>0</v>
      </c>
      <c r="M918" s="94">
        <f t="shared" ref="M918" si="3171">SUM(M919:M928)</f>
        <v>0</v>
      </c>
      <c r="N918" s="95">
        <f t="shared" ref="N918" si="3172">SUM(N919:N928)</f>
        <v>0</v>
      </c>
      <c r="O918" s="96">
        <f t="shared" ref="O918" si="3173">SUM(O919:O928)</f>
        <v>0</v>
      </c>
      <c r="P918" s="94">
        <f t="shared" ref="P918" si="3174">SUM(P919:P928)</f>
        <v>0</v>
      </c>
      <c r="Q918" s="95">
        <f t="shared" ref="Q918" si="3175">SUM(Q919:Q928)</f>
        <v>0</v>
      </c>
      <c r="R918" s="96">
        <f t="shared" ref="R918" si="3176">SUM(R919:R928)</f>
        <v>0</v>
      </c>
      <c r="S918" s="94">
        <f t="shared" ref="S918" si="3177">SUM(S919:S928)</f>
        <v>0</v>
      </c>
      <c r="T918" s="95">
        <f t="shared" ref="T918" si="3178">SUM(T919:T928)</f>
        <v>0</v>
      </c>
      <c r="U918" s="96">
        <f t="shared" ref="U918" si="3179">SUM(U919:U928)</f>
        <v>0</v>
      </c>
      <c r="V918" s="94">
        <f t="shared" ref="V918" si="3180">SUM(V919:V928)</f>
        <v>0</v>
      </c>
      <c r="W918" s="95">
        <f t="shared" ref="W918" si="3181">SUM(W919:W928)</f>
        <v>0</v>
      </c>
      <c r="X918" s="97">
        <f t="shared" ref="X918" si="3182">SUM(X919:X928)</f>
        <v>0</v>
      </c>
      <c r="Y918" s="116" t="str">
        <f t="shared" si="3103"/>
        <v/>
      </c>
    </row>
    <row r="919" spans="1:25" hidden="1">
      <c r="A919" s="48"/>
      <c r="B919" s="43"/>
      <c r="C919" s="49"/>
      <c r="D919" s="76"/>
      <c r="E919" s="50">
        <v>613100</v>
      </c>
      <c r="F919" s="54" t="s">
        <v>75</v>
      </c>
      <c r="G919" s="99">
        <v>2500</v>
      </c>
      <c r="H919" s="100">
        <v>0</v>
      </c>
      <c r="I919" s="98">
        <f t="shared" ref="I919:I928" si="3183">SUM(G919:H919)</f>
        <v>2500</v>
      </c>
      <c r="J919" s="99"/>
      <c r="K919" s="100"/>
      <c r="L919" s="98">
        <f t="shared" ref="L919:L928" si="3184">SUM(J919:K919)</f>
        <v>0</v>
      </c>
      <c r="M919" s="52"/>
      <c r="N919" s="53"/>
      <c r="O919" s="98">
        <f t="shared" ref="O919:O928" si="3185">SUM(M919:N919)</f>
        <v>0</v>
      </c>
      <c r="P919" s="52"/>
      <c r="Q919" s="53"/>
      <c r="R919" s="98">
        <f t="shared" ref="R919:R928" si="3186">SUM(P919:Q919)</f>
        <v>0</v>
      </c>
      <c r="S919" s="52"/>
      <c r="T919" s="53"/>
      <c r="U919" s="98">
        <f t="shared" ref="U919:U928" si="3187">SUM(S919:T919)</f>
        <v>0</v>
      </c>
      <c r="V919" s="99">
        <f t="shared" ref="V919:V928" si="3188">S919+P919+M919+J919</f>
        <v>0</v>
      </c>
      <c r="W919" s="100">
        <f t="shared" ref="W919:W928" si="3189">T919+Q919+N919+K919</f>
        <v>0</v>
      </c>
      <c r="X919" s="101">
        <f t="shared" ref="X919:X928" si="3190">SUM(V919:W919)</f>
        <v>0</v>
      </c>
      <c r="Y919" s="116" t="str">
        <f t="shared" si="3103"/>
        <v/>
      </c>
    </row>
    <row r="920" spans="1:25" hidden="1">
      <c r="A920" s="48"/>
      <c r="B920" s="43"/>
      <c r="C920" s="49"/>
      <c r="D920" s="76"/>
      <c r="E920" s="50">
        <v>613200</v>
      </c>
      <c r="F920" s="54" t="s">
        <v>76</v>
      </c>
      <c r="G920" s="99">
        <v>7000</v>
      </c>
      <c r="H920" s="100">
        <v>0</v>
      </c>
      <c r="I920" s="98">
        <f t="shared" si="3183"/>
        <v>7000</v>
      </c>
      <c r="J920" s="99"/>
      <c r="K920" s="100"/>
      <c r="L920" s="98">
        <f t="shared" si="3184"/>
        <v>0</v>
      </c>
      <c r="M920" s="52"/>
      <c r="N920" s="53"/>
      <c r="O920" s="98">
        <f t="shared" si="3185"/>
        <v>0</v>
      </c>
      <c r="P920" s="52"/>
      <c r="Q920" s="53"/>
      <c r="R920" s="98">
        <f t="shared" si="3186"/>
        <v>0</v>
      </c>
      <c r="S920" s="52"/>
      <c r="T920" s="53"/>
      <c r="U920" s="98">
        <f t="shared" si="3187"/>
        <v>0</v>
      </c>
      <c r="V920" s="99">
        <f t="shared" si="3188"/>
        <v>0</v>
      </c>
      <c r="W920" s="100">
        <f t="shared" si="3189"/>
        <v>0</v>
      </c>
      <c r="X920" s="101">
        <f t="shared" si="3190"/>
        <v>0</v>
      </c>
      <c r="Y920" s="116" t="str">
        <f t="shared" si="3103"/>
        <v/>
      </c>
    </row>
    <row r="921" spans="1:25" hidden="1">
      <c r="A921" s="48"/>
      <c r="B921" s="43"/>
      <c r="C921" s="49"/>
      <c r="D921" s="76"/>
      <c r="E921" s="50">
        <v>613300</v>
      </c>
      <c r="F921" s="54" t="s">
        <v>77</v>
      </c>
      <c r="G921" s="99">
        <v>5500</v>
      </c>
      <c r="H921" s="100">
        <v>0</v>
      </c>
      <c r="I921" s="98">
        <f t="shared" si="3183"/>
        <v>5500</v>
      </c>
      <c r="J921" s="99"/>
      <c r="K921" s="100"/>
      <c r="L921" s="98">
        <f t="shared" si="3184"/>
        <v>0</v>
      </c>
      <c r="M921" s="52"/>
      <c r="N921" s="53"/>
      <c r="O921" s="98">
        <f t="shared" si="3185"/>
        <v>0</v>
      </c>
      <c r="P921" s="52"/>
      <c r="Q921" s="53"/>
      <c r="R921" s="98">
        <f t="shared" si="3186"/>
        <v>0</v>
      </c>
      <c r="S921" s="52"/>
      <c r="T921" s="53"/>
      <c r="U921" s="98">
        <f t="shared" si="3187"/>
        <v>0</v>
      </c>
      <c r="V921" s="99">
        <f t="shared" si="3188"/>
        <v>0</v>
      </c>
      <c r="W921" s="100">
        <f t="shared" si="3189"/>
        <v>0</v>
      </c>
      <c r="X921" s="101">
        <f t="shared" si="3190"/>
        <v>0</v>
      </c>
      <c r="Y921" s="116" t="str">
        <f t="shared" si="3103"/>
        <v/>
      </c>
    </row>
    <row r="922" spans="1:25" hidden="1">
      <c r="A922" s="48"/>
      <c r="B922" s="43"/>
      <c r="C922" s="49"/>
      <c r="D922" s="76"/>
      <c r="E922" s="50">
        <v>613400</v>
      </c>
      <c r="F922" s="54" t="s">
        <v>78</v>
      </c>
      <c r="G922" s="99">
        <v>1500</v>
      </c>
      <c r="H922" s="100">
        <v>0</v>
      </c>
      <c r="I922" s="98">
        <f t="shared" si="3183"/>
        <v>1500</v>
      </c>
      <c r="J922" s="99"/>
      <c r="K922" s="100"/>
      <c r="L922" s="98">
        <f t="shared" si="3184"/>
        <v>0</v>
      </c>
      <c r="M922" s="52"/>
      <c r="N922" s="53"/>
      <c r="O922" s="98">
        <f t="shared" si="3185"/>
        <v>0</v>
      </c>
      <c r="P922" s="52"/>
      <c r="Q922" s="53"/>
      <c r="R922" s="98">
        <f t="shared" si="3186"/>
        <v>0</v>
      </c>
      <c r="S922" s="52"/>
      <c r="T922" s="53"/>
      <c r="U922" s="98">
        <f t="shared" si="3187"/>
        <v>0</v>
      </c>
      <c r="V922" s="99">
        <f t="shared" si="3188"/>
        <v>0</v>
      </c>
      <c r="W922" s="100">
        <f t="shared" si="3189"/>
        <v>0</v>
      </c>
      <c r="X922" s="101">
        <f t="shared" si="3190"/>
        <v>0</v>
      </c>
      <c r="Y922" s="116" t="str">
        <f t="shared" si="3103"/>
        <v/>
      </c>
    </row>
    <row r="923" spans="1:25" hidden="1">
      <c r="A923" s="48"/>
      <c r="B923" s="43"/>
      <c r="C923" s="49"/>
      <c r="D923" s="76"/>
      <c r="E923" s="50">
        <v>613500</v>
      </c>
      <c r="F923" s="54" t="s">
        <v>79</v>
      </c>
      <c r="G923" s="99">
        <v>5500</v>
      </c>
      <c r="H923" s="100">
        <v>0</v>
      </c>
      <c r="I923" s="98">
        <f t="shared" si="3183"/>
        <v>5500</v>
      </c>
      <c r="J923" s="99"/>
      <c r="K923" s="100"/>
      <c r="L923" s="98">
        <f t="shared" si="3184"/>
        <v>0</v>
      </c>
      <c r="M923" s="52"/>
      <c r="N923" s="53"/>
      <c r="O923" s="98">
        <f t="shared" si="3185"/>
        <v>0</v>
      </c>
      <c r="P923" s="52"/>
      <c r="Q923" s="53"/>
      <c r="R923" s="98">
        <f t="shared" si="3186"/>
        <v>0</v>
      </c>
      <c r="S923" s="52"/>
      <c r="T923" s="53"/>
      <c r="U923" s="98">
        <f t="shared" si="3187"/>
        <v>0</v>
      </c>
      <c r="V923" s="99">
        <f t="shared" si="3188"/>
        <v>0</v>
      </c>
      <c r="W923" s="100">
        <f t="shared" si="3189"/>
        <v>0</v>
      </c>
      <c r="X923" s="101">
        <f t="shared" si="3190"/>
        <v>0</v>
      </c>
      <c r="Y923" s="116" t="str">
        <f t="shared" si="3103"/>
        <v/>
      </c>
    </row>
    <row r="924" spans="1:25" hidden="1">
      <c r="A924" s="48"/>
      <c r="B924" s="43"/>
      <c r="C924" s="49"/>
      <c r="D924" s="76"/>
      <c r="E924" s="50">
        <v>613600</v>
      </c>
      <c r="F924" s="54" t="s">
        <v>82</v>
      </c>
      <c r="G924" s="99">
        <v>0</v>
      </c>
      <c r="H924" s="100">
        <v>0</v>
      </c>
      <c r="I924" s="98">
        <f t="shared" si="3183"/>
        <v>0</v>
      </c>
      <c r="J924" s="99"/>
      <c r="K924" s="100"/>
      <c r="L924" s="98">
        <f t="shared" si="3184"/>
        <v>0</v>
      </c>
      <c r="M924" s="52"/>
      <c r="N924" s="53"/>
      <c r="O924" s="98">
        <f t="shared" si="3185"/>
        <v>0</v>
      </c>
      <c r="P924" s="52"/>
      <c r="Q924" s="53"/>
      <c r="R924" s="98">
        <f t="shared" si="3186"/>
        <v>0</v>
      </c>
      <c r="S924" s="52"/>
      <c r="T924" s="53"/>
      <c r="U924" s="98">
        <f t="shared" si="3187"/>
        <v>0</v>
      </c>
      <c r="V924" s="99">
        <f t="shared" si="3188"/>
        <v>0</v>
      </c>
      <c r="W924" s="100">
        <f t="shared" si="3189"/>
        <v>0</v>
      </c>
      <c r="X924" s="101">
        <f t="shared" si="3190"/>
        <v>0</v>
      </c>
      <c r="Y924" s="116" t="str">
        <f t="shared" si="3103"/>
        <v/>
      </c>
    </row>
    <row r="925" spans="1:25" hidden="1">
      <c r="A925" s="48"/>
      <c r="B925" s="43"/>
      <c r="C925" s="49"/>
      <c r="D925" s="76"/>
      <c r="E925" s="50">
        <v>613700</v>
      </c>
      <c r="F925" s="54" t="s">
        <v>80</v>
      </c>
      <c r="G925" s="99">
        <v>4000</v>
      </c>
      <c r="H925" s="100">
        <v>0</v>
      </c>
      <c r="I925" s="98">
        <f t="shared" si="3183"/>
        <v>4000</v>
      </c>
      <c r="J925" s="99"/>
      <c r="K925" s="100"/>
      <c r="L925" s="98">
        <f t="shared" si="3184"/>
        <v>0</v>
      </c>
      <c r="M925" s="52"/>
      <c r="N925" s="53"/>
      <c r="O925" s="98">
        <f t="shared" si="3185"/>
        <v>0</v>
      </c>
      <c r="P925" s="52"/>
      <c r="Q925" s="53"/>
      <c r="R925" s="98">
        <f t="shared" si="3186"/>
        <v>0</v>
      </c>
      <c r="S925" s="52"/>
      <c r="T925" s="53"/>
      <c r="U925" s="98">
        <f t="shared" si="3187"/>
        <v>0</v>
      </c>
      <c r="V925" s="99">
        <f t="shared" si="3188"/>
        <v>0</v>
      </c>
      <c r="W925" s="100">
        <f t="shared" si="3189"/>
        <v>0</v>
      </c>
      <c r="X925" s="101">
        <f t="shared" si="3190"/>
        <v>0</v>
      </c>
      <c r="Y925" s="116" t="str">
        <f t="shared" si="3103"/>
        <v/>
      </c>
    </row>
    <row r="926" spans="1:25" hidden="1">
      <c r="A926" s="48"/>
      <c r="B926" s="43"/>
      <c r="C926" s="49"/>
      <c r="D926" s="76"/>
      <c r="E926" s="50">
        <v>613800</v>
      </c>
      <c r="F926" s="54" t="s">
        <v>83</v>
      </c>
      <c r="G926" s="99">
        <v>1200</v>
      </c>
      <c r="H926" s="100">
        <v>0</v>
      </c>
      <c r="I926" s="98">
        <f t="shared" si="3183"/>
        <v>1200</v>
      </c>
      <c r="J926" s="99"/>
      <c r="K926" s="100"/>
      <c r="L926" s="98">
        <f t="shared" si="3184"/>
        <v>0</v>
      </c>
      <c r="M926" s="52"/>
      <c r="N926" s="53"/>
      <c r="O926" s="98">
        <f t="shared" si="3185"/>
        <v>0</v>
      </c>
      <c r="P926" s="52"/>
      <c r="Q926" s="53"/>
      <c r="R926" s="98">
        <f t="shared" si="3186"/>
        <v>0</v>
      </c>
      <c r="S926" s="52"/>
      <c r="T926" s="53"/>
      <c r="U926" s="98">
        <f t="shared" si="3187"/>
        <v>0</v>
      </c>
      <c r="V926" s="99">
        <f t="shared" si="3188"/>
        <v>0</v>
      </c>
      <c r="W926" s="100">
        <f t="shared" si="3189"/>
        <v>0</v>
      </c>
      <c r="X926" s="101">
        <f t="shared" si="3190"/>
        <v>0</v>
      </c>
      <c r="Y926" s="116" t="str">
        <f t="shared" si="3103"/>
        <v/>
      </c>
    </row>
    <row r="927" spans="1:25" hidden="1">
      <c r="A927" s="48"/>
      <c r="B927" s="43"/>
      <c r="C927" s="49"/>
      <c r="D927" s="76"/>
      <c r="E927" s="50">
        <v>613900</v>
      </c>
      <c r="F927" s="54" t="s">
        <v>81</v>
      </c>
      <c r="G927" s="99">
        <v>2500</v>
      </c>
      <c r="H927" s="100">
        <v>0</v>
      </c>
      <c r="I927" s="98">
        <f t="shared" si="3183"/>
        <v>2500</v>
      </c>
      <c r="J927" s="99"/>
      <c r="K927" s="100"/>
      <c r="L927" s="98">
        <f t="shared" si="3184"/>
        <v>0</v>
      </c>
      <c r="M927" s="52"/>
      <c r="N927" s="53"/>
      <c r="O927" s="98">
        <f t="shared" si="3185"/>
        <v>0</v>
      </c>
      <c r="P927" s="52"/>
      <c r="Q927" s="53"/>
      <c r="R927" s="98">
        <f t="shared" si="3186"/>
        <v>0</v>
      </c>
      <c r="S927" s="52"/>
      <c r="T927" s="53"/>
      <c r="U927" s="98">
        <f t="shared" si="3187"/>
        <v>0</v>
      </c>
      <c r="V927" s="99">
        <f t="shared" si="3188"/>
        <v>0</v>
      </c>
      <c r="W927" s="100">
        <f t="shared" si="3189"/>
        <v>0</v>
      </c>
      <c r="X927" s="101">
        <f t="shared" si="3190"/>
        <v>0</v>
      </c>
      <c r="Y927" s="116" t="str">
        <f t="shared" si="3103"/>
        <v/>
      </c>
    </row>
    <row r="928" spans="1:25" hidden="1">
      <c r="A928" s="48"/>
      <c r="B928" s="43"/>
      <c r="C928" s="49"/>
      <c r="D928" s="76"/>
      <c r="E928" s="50">
        <v>613900</v>
      </c>
      <c r="F928" s="54" t="s">
        <v>84</v>
      </c>
      <c r="G928" s="99">
        <v>0</v>
      </c>
      <c r="H928" s="100">
        <v>0</v>
      </c>
      <c r="I928" s="98">
        <f t="shared" si="3183"/>
        <v>0</v>
      </c>
      <c r="J928" s="99"/>
      <c r="K928" s="100"/>
      <c r="L928" s="98">
        <f t="shared" si="3184"/>
        <v>0</v>
      </c>
      <c r="M928" s="52"/>
      <c r="N928" s="53"/>
      <c r="O928" s="98">
        <f t="shared" si="3185"/>
        <v>0</v>
      </c>
      <c r="P928" s="52"/>
      <c r="Q928" s="53"/>
      <c r="R928" s="98">
        <f t="shared" si="3186"/>
        <v>0</v>
      </c>
      <c r="S928" s="52"/>
      <c r="T928" s="53"/>
      <c r="U928" s="98">
        <f t="shared" si="3187"/>
        <v>0</v>
      </c>
      <c r="V928" s="99">
        <f t="shared" si="3188"/>
        <v>0</v>
      </c>
      <c r="W928" s="100">
        <f t="shared" si="3189"/>
        <v>0</v>
      </c>
      <c r="X928" s="101">
        <f t="shared" si="3190"/>
        <v>0</v>
      </c>
      <c r="Y928" s="116" t="str">
        <f t="shared" si="3103"/>
        <v/>
      </c>
    </row>
    <row r="929" spans="1:25" hidden="1">
      <c r="A929" s="40"/>
      <c r="B929" s="41"/>
      <c r="C929" s="42"/>
      <c r="D929" s="76"/>
      <c r="E929" s="44">
        <v>821000</v>
      </c>
      <c r="F929" s="45" t="s">
        <v>85</v>
      </c>
      <c r="G929" s="94">
        <f>SUM(G930:G931)</f>
        <v>2000</v>
      </c>
      <c r="H929" s="95">
        <f t="shared" ref="H929" si="3191">SUM(H930:H931)</f>
        <v>0</v>
      </c>
      <c r="I929" s="96">
        <f t="shared" ref="I929" si="3192">SUM(I930:I931)</f>
        <v>2000</v>
      </c>
      <c r="J929" s="94">
        <f t="shared" ref="J929" si="3193">SUM(J930:J931)</f>
        <v>0</v>
      </c>
      <c r="K929" s="95">
        <f t="shared" ref="K929" si="3194">SUM(K930:K931)</f>
        <v>0</v>
      </c>
      <c r="L929" s="96">
        <f t="shared" ref="L929" si="3195">SUM(L930:L931)</f>
        <v>0</v>
      </c>
      <c r="M929" s="94">
        <f t="shared" ref="M929" si="3196">SUM(M930:M931)</f>
        <v>0</v>
      </c>
      <c r="N929" s="95">
        <f t="shared" ref="N929" si="3197">SUM(N930:N931)</f>
        <v>0</v>
      </c>
      <c r="O929" s="96">
        <f t="shared" ref="O929" si="3198">SUM(O930:O931)</f>
        <v>0</v>
      </c>
      <c r="P929" s="94">
        <f t="shared" ref="P929" si="3199">SUM(P930:P931)</f>
        <v>0</v>
      </c>
      <c r="Q929" s="95">
        <f t="shared" ref="Q929" si="3200">SUM(Q930:Q931)</f>
        <v>0</v>
      </c>
      <c r="R929" s="96">
        <f t="shared" ref="R929" si="3201">SUM(R930:R931)</f>
        <v>0</v>
      </c>
      <c r="S929" s="94">
        <f t="shared" ref="S929" si="3202">SUM(S930:S931)</f>
        <v>0</v>
      </c>
      <c r="T929" s="95">
        <f t="shared" ref="T929" si="3203">SUM(T930:T931)</f>
        <v>0</v>
      </c>
      <c r="U929" s="96">
        <f t="shared" ref="U929" si="3204">SUM(U930:U931)</f>
        <v>0</v>
      </c>
      <c r="V929" s="94">
        <f t="shared" ref="V929" si="3205">SUM(V930:V931)</f>
        <v>0</v>
      </c>
      <c r="W929" s="95">
        <f t="shared" ref="W929" si="3206">SUM(W930:W931)</f>
        <v>0</v>
      </c>
      <c r="X929" s="97">
        <f t="shared" ref="X929" si="3207">SUM(X930:X931)</f>
        <v>0</v>
      </c>
      <c r="Y929" s="116" t="str">
        <f t="shared" si="3103"/>
        <v/>
      </c>
    </row>
    <row r="930" spans="1:25" hidden="1">
      <c r="A930" s="48"/>
      <c r="B930" s="43"/>
      <c r="C930" s="49"/>
      <c r="D930" s="76"/>
      <c r="E930" s="50">
        <v>821200</v>
      </c>
      <c r="F930" s="51" t="s">
        <v>86</v>
      </c>
      <c r="G930" s="99">
        <v>0</v>
      </c>
      <c r="H930" s="100">
        <v>0</v>
      </c>
      <c r="I930" s="98">
        <f>SUM(G930:H930)</f>
        <v>0</v>
      </c>
      <c r="J930" s="99"/>
      <c r="K930" s="100"/>
      <c r="L930" s="98">
        <f>SUM(J930:K930)</f>
        <v>0</v>
      </c>
      <c r="M930" s="52"/>
      <c r="N930" s="53"/>
      <c r="O930" s="98">
        <f>SUM(M930:N930)</f>
        <v>0</v>
      </c>
      <c r="P930" s="52"/>
      <c r="Q930" s="53"/>
      <c r="R930" s="98">
        <f>SUM(P930:Q930)</f>
        <v>0</v>
      </c>
      <c r="S930" s="52"/>
      <c r="T930" s="53"/>
      <c r="U930" s="98">
        <f>SUM(S930:T930)</f>
        <v>0</v>
      </c>
      <c r="V930" s="99">
        <f t="shared" ref="V930:V931" si="3208">S930+P930+M930+J930</f>
        <v>0</v>
      </c>
      <c r="W930" s="100">
        <f t="shared" ref="W930:W931" si="3209">T930+Q930+N930+K930</f>
        <v>0</v>
      </c>
      <c r="X930" s="101">
        <f>SUM(V930:W930)</f>
        <v>0</v>
      </c>
      <c r="Y930" s="116" t="str">
        <f t="shared" si="3103"/>
        <v/>
      </c>
    </row>
    <row r="931" spans="1:25" ht="12.75" hidden="1" thickBot="1">
      <c r="A931" s="55"/>
      <c r="B931" s="56"/>
      <c r="C931" s="57"/>
      <c r="D931" s="81"/>
      <c r="E931" s="58">
        <v>821300</v>
      </c>
      <c r="F931" s="59" t="s">
        <v>87</v>
      </c>
      <c r="G931" s="103">
        <v>2000</v>
      </c>
      <c r="H931" s="104">
        <v>0</v>
      </c>
      <c r="I931" s="102">
        <f>SUM(G931:H931)</f>
        <v>2000</v>
      </c>
      <c r="J931" s="103"/>
      <c r="K931" s="104"/>
      <c r="L931" s="102">
        <f>SUM(J931:K931)</f>
        <v>0</v>
      </c>
      <c r="M931" s="60"/>
      <c r="N931" s="61"/>
      <c r="O931" s="102">
        <f>SUM(M931:N931)</f>
        <v>0</v>
      </c>
      <c r="P931" s="60"/>
      <c r="Q931" s="61"/>
      <c r="R931" s="102">
        <f>SUM(P931:Q931)</f>
        <v>0</v>
      </c>
      <c r="S931" s="60"/>
      <c r="T931" s="61"/>
      <c r="U931" s="102">
        <f>SUM(S931:T931)</f>
        <v>0</v>
      </c>
      <c r="V931" s="103">
        <f t="shared" si="3208"/>
        <v>0</v>
      </c>
      <c r="W931" s="104">
        <f t="shared" si="3209"/>
        <v>0</v>
      </c>
      <c r="X931" s="105">
        <f>SUM(V931:W931)</f>
        <v>0</v>
      </c>
      <c r="Y931" s="116" t="str">
        <f t="shared" si="3103"/>
        <v/>
      </c>
    </row>
    <row r="932" spans="1:25" ht="12.75" hidden="1" thickBot="1">
      <c r="A932" s="62"/>
      <c r="B932" s="63"/>
      <c r="C932" s="64"/>
      <c r="D932" s="87"/>
      <c r="E932" s="63"/>
      <c r="F932" s="66" t="s">
        <v>205</v>
      </c>
      <c r="G932" s="106">
        <f>G912+G916+G918+G929</f>
        <v>443980</v>
      </c>
      <c r="H932" s="107">
        <f t="shared" ref="H932:X932" si="3210">H912+H916+H918+H929</f>
        <v>0</v>
      </c>
      <c r="I932" s="108">
        <f t="shared" si="3210"/>
        <v>443980</v>
      </c>
      <c r="J932" s="106">
        <f t="shared" si="3210"/>
        <v>0</v>
      </c>
      <c r="K932" s="107">
        <f t="shared" si="3210"/>
        <v>0</v>
      </c>
      <c r="L932" s="108">
        <f t="shared" si="3210"/>
        <v>0</v>
      </c>
      <c r="M932" s="106">
        <f t="shared" si="3210"/>
        <v>0</v>
      </c>
      <c r="N932" s="107">
        <f t="shared" si="3210"/>
        <v>0</v>
      </c>
      <c r="O932" s="108">
        <f t="shared" si="3210"/>
        <v>0</v>
      </c>
      <c r="P932" s="106">
        <f t="shared" si="3210"/>
        <v>0</v>
      </c>
      <c r="Q932" s="107">
        <f t="shared" si="3210"/>
        <v>0</v>
      </c>
      <c r="R932" s="108">
        <f t="shared" si="3210"/>
        <v>0</v>
      </c>
      <c r="S932" s="106">
        <f t="shared" si="3210"/>
        <v>0</v>
      </c>
      <c r="T932" s="107">
        <f t="shared" si="3210"/>
        <v>0</v>
      </c>
      <c r="U932" s="108">
        <f t="shared" si="3210"/>
        <v>0</v>
      </c>
      <c r="V932" s="106">
        <f t="shared" si="3210"/>
        <v>0</v>
      </c>
      <c r="W932" s="107">
        <f t="shared" si="3210"/>
        <v>0</v>
      </c>
      <c r="X932" s="109">
        <f t="shared" si="3210"/>
        <v>0</v>
      </c>
      <c r="Y932" s="116" t="str">
        <f t="shared" si="3103"/>
        <v/>
      </c>
    </row>
    <row r="933" spans="1:25" hidden="1">
      <c r="Y933" s="46"/>
    </row>
  </sheetData>
  <sortState ref="E4">
    <sortCondition ref="E4"/>
  </sortState>
  <mergeCells count="7">
    <mergeCell ref="A1:X1"/>
    <mergeCell ref="F6:F9"/>
    <mergeCell ref="A6:A9"/>
    <mergeCell ref="B6:B9"/>
    <mergeCell ref="C6:C9"/>
    <mergeCell ref="E6:E9"/>
    <mergeCell ref="D6:D9"/>
  </mergeCells>
  <dataValidations count="2">
    <dataValidation type="whole" operator="lessThanOrEqual" allowBlank="1" showErrorMessage="1" errorTitle="POZOR" error="Ukupni operativni plan je veći od odobrenog Proračuna." sqref="X32">
      <formula1>I32</formula1>
    </dataValidation>
    <dataValidation type="list" allowBlank="1" showInputMessage="1" showErrorMessage="1" sqref="E4">
      <formula1>OrgKod</formula1>
    </dataValidation>
  </dataValidations>
  <pageMargins left="0.7" right="0.7" top="0.75" bottom="0.75" header="0.3" footer="0.3"/>
  <pageSetup paperSize="9" scale="55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Lista!A2:A37</xm:f>
          </x14:formula1>
          <xm:sqref>E4</xm:sqref>
        </x14:dataValidation>
        <x14:dataValidation type="list" allowBlank="1" showInputMessage="1" showErrorMessage="1">
          <x14:formula1>
            <xm:f>Lista!A1:A37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U934"/>
  <sheetViews>
    <sheetView workbookViewId="0">
      <pane ySplit="11" topLeftCell="A12" activePane="bottomLeft" state="frozen"/>
      <selection activeCell="F4" sqref="F4"/>
      <selection pane="bottomLeft" activeCell="E4" sqref="E4"/>
    </sheetView>
  </sheetViews>
  <sheetFormatPr defaultRowHeight="12"/>
  <cols>
    <col min="1" max="2" width="2.85546875" style="7" customWidth="1"/>
    <col min="3" max="3" width="4.5703125" style="7" customWidth="1"/>
    <col min="4" max="4" width="7" style="7" customWidth="1"/>
    <col min="5" max="5" width="10.85546875" style="7" customWidth="1"/>
    <col min="6" max="6" width="43.28515625" style="7" customWidth="1"/>
    <col min="7" max="7" width="9.85546875" style="7" bestFit="1" customWidth="1"/>
    <col min="8" max="16384" width="9.140625" style="7"/>
  </cols>
  <sheetData>
    <row r="1" spans="1:21" ht="15">
      <c r="A1" s="222" t="str">
        <f>"PRIJEDLOG TROMJESEČNOG OPERATIVNOG PLANA RASHODA I IZDATAKA ZA "&amp;E5&amp;" 2018. GODINE"</f>
        <v>PRIJEDLOG TROMJESEČNOG OPERATIVNOG PLANA RASHODA I IZDATAKA ZA I. kvartal 2018. GODINE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1">
      <c r="G2" s="139">
        <f>E4</f>
        <v>15010001</v>
      </c>
    </row>
    <row r="3" spans="1:21" ht="15">
      <c r="A3" s="143" t="s">
        <v>63</v>
      </c>
      <c r="B3" s="8"/>
      <c r="C3" s="8"/>
      <c r="D3" s="8"/>
      <c r="E3" s="115" t="str">
        <f>INDEX(Lista!A:B,MATCH($E$4,Lista!A:A,0),2)</f>
        <v>MINISTARSTVO GOSPODARSTVA I PROSTORNOG UREĐENJA</v>
      </c>
      <c r="F3" s="8"/>
    </row>
    <row r="4" spans="1:21" ht="15">
      <c r="A4" s="143" t="s">
        <v>64</v>
      </c>
      <c r="B4" s="8"/>
      <c r="C4" s="8"/>
      <c r="D4" s="8"/>
      <c r="E4" s="110">
        <v>15010001</v>
      </c>
      <c r="F4" s="6"/>
    </row>
    <row r="5" spans="1:21" ht="15">
      <c r="A5" s="143" t="s">
        <v>208</v>
      </c>
      <c r="B5" s="8"/>
      <c r="C5" s="8"/>
      <c r="D5" s="134"/>
      <c r="E5" s="110" t="s">
        <v>2</v>
      </c>
      <c r="F5" s="6"/>
    </row>
    <row r="6" spans="1:21" ht="12.75" thickBot="1">
      <c r="D6" s="89"/>
    </row>
    <row r="7" spans="1:21" ht="12" customHeight="1" thickBot="1">
      <c r="A7" s="224" t="s">
        <v>52</v>
      </c>
      <c r="B7" s="227" t="s">
        <v>53</v>
      </c>
      <c r="C7" s="230" t="s">
        <v>54</v>
      </c>
      <c r="D7" s="111"/>
      <c r="E7" s="233" t="s">
        <v>55</v>
      </c>
      <c r="F7" s="234" t="s">
        <v>56</v>
      </c>
      <c r="G7" s="9"/>
      <c r="H7" s="150" t="s">
        <v>218</v>
      </c>
      <c r="I7" s="11"/>
      <c r="J7" s="12"/>
      <c r="K7" s="140" t="str">
        <f>INDEX(Lista!J:K,MATCH($E$5,Lista!J:J,0),2)</f>
        <v>Siječanj 2018. god.</v>
      </c>
      <c r="L7" s="14"/>
      <c r="M7" s="12"/>
      <c r="N7" s="140" t="str">
        <f>INDEX(Lista!J:K,MATCH($E$5,Lista!J:J,0)+1,2)</f>
        <v>Veljača 2018. god.</v>
      </c>
      <c r="O7" s="14"/>
      <c r="P7" s="12"/>
      <c r="Q7" s="140" t="str">
        <f>INDEX(Lista!J:K,MATCH($E$5,Lista!J:J,0)+2,2)</f>
        <v>Ožujak 2018. god.</v>
      </c>
      <c r="R7" s="14"/>
      <c r="S7" s="12"/>
      <c r="T7" s="140" t="str">
        <f>"Ukupno za "&amp;E5&amp;" 2018. god."</f>
        <v>Ukupno za I. kvartal 2018. god.</v>
      </c>
      <c r="U7" s="14"/>
    </row>
    <row r="8" spans="1:21">
      <c r="A8" s="225"/>
      <c r="B8" s="228"/>
      <c r="C8" s="231"/>
      <c r="D8" s="112"/>
      <c r="E8" s="228"/>
      <c r="F8" s="235"/>
      <c r="G8" s="151" t="s">
        <v>57</v>
      </c>
      <c r="H8" s="152" t="s">
        <v>58</v>
      </c>
      <c r="I8" s="153" t="s">
        <v>59</v>
      </c>
      <c r="J8" s="151" t="s">
        <v>57</v>
      </c>
      <c r="K8" s="152" t="s">
        <v>58</v>
      </c>
      <c r="L8" s="153" t="s">
        <v>59</v>
      </c>
      <c r="M8" s="151" t="s">
        <v>57</v>
      </c>
      <c r="N8" s="152" t="s">
        <v>58</v>
      </c>
      <c r="O8" s="153" t="s">
        <v>59</v>
      </c>
      <c r="P8" s="151" t="s">
        <v>57</v>
      </c>
      <c r="Q8" s="152" t="s">
        <v>58</v>
      </c>
      <c r="R8" s="153" t="s">
        <v>59</v>
      </c>
      <c r="S8" s="151" t="s">
        <v>57</v>
      </c>
      <c r="T8" s="152" t="s">
        <v>58</v>
      </c>
      <c r="U8" s="153" t="s">
        <v>59</v>
      </c>
    </row>
    <row r="9" spans="1:21" ht="14.25" customHeight="1">
      <c r="A9" s="225"/>
      <c r="B9" s="228"/>
      <c r="C9" s="231"/>
      <c r="D9" s="112"/>
      <c r="E9" s="228"/>
      <c r="F9" s="235"/>
      <c r="G9" s="154" t="s">
        <v>65</v>
      </c>
      <c r="H9" s="155" t="s">
        <v>66</v>
      </c>
      <c r="I9" s="156" t="s">
        <v>60</v>
      </c>
      <c r="J9" s="154" t="s">
        <v>65</v>
      </c>
      <c r="K9" s="155" t="s">
        <v>66</v>
      </c>
      <c r="L9" s="156" t="s">
        <v>60</v>
      </c>
      <c r="M9" s="154" t="s">
        <v>65</v>
      </c>
      <c r="N9" s="155" t="s">
        <v>66</v>
      </c>
      <c r="O9" s="156" t="s">
        <v>60</v>
      </c>
      <c r="P9" s="154" t="s">
        <v>65</v>
      </c>
      <c r="Q9" s="155" t="s">
        <v>66</v>
      </c>
      <c r="R9" s="156" t="s">
        <v>60</v>
      </c>
      <c r="S9" s="154" t="s">
        <v>65</v>
      </c>
      <c r="T9" s="155" t="s">
        <v>66</v>
      </c>
      <c r="U9" s="156" t="s">
        <v>60</v>
      </c>
    </row>
    <row r="10" spans="1:21" ht="12.75" customHeight="1" thickBot="1">
      <c r="A10" s="226"/>
      <c r="B10" s="229"/>
      <c r="C10" s="232"/>
      <c r="D10" s="113"/>
      <c r="E10" s="229"/>
      <c r="F10" s="236"/>
      <c r="G10" s="157" t="s">
        <v>61</v>
      </c>
      <c r="H10" s="158" t="s">
        <v>62</v>
      </c>
      <c r="I10" s="159" t="s">
        <v>207</v>
      </c>
      <c r="J10" s="157" t="s">
        <v>61</v>
      </c>
      <c r="K10" s="158" t="s">
        <v>62</v>
      </c>
      <c r="L10" s="159" t="s">
        <v>207</v>
      </c>
      <c r="M10" s="157" t="s">
        <v>61</v>
      </c>
      <c r="N10" s="158" t="s">
        <v>62</v>
      </c>
      <c r="O10" s="159" t="s">
        <v>207</v>
      </c>
      <c r="P10" s="157" t="s">
        <v>61</v>
      </c>
      <c r="Q10" s="158" t="s">
        <v>62</v>
      </c>
      <c r="R10" s="159" t="s">
        <v>207</v>
      </c>
      <c r="S10" s="157" t="s">
        <v>61</v>
      </c>
      <c r="T10" s="158" t="s">
        <v>62</v>
      </c>
      <c r="U10" s="159" t="s">
        <v>207</v>
      </c>
    </row>
    <row r="11" spans="1:21" ht="12.75" thickBot="1">
      <c r="A11" s="144">
        <v>1</v>
      </c>
      <c r="B11" s="145">
        <v>2</v>
      </c>
      <c r="C11" s="146">
        <v>3</v>
      </c>
      <c r="D11" s="25"/>
      <c r="E11" s="145">
        <v>4</v>
      </c>
      <c r="F11" s="146">
        <v>5</v>
      </c>
      <c r="G11" s="160">
        <v>6</v>
      </c>
      <c r="H11" s="145">
        <v>7</v>
      </c>
      <c r="I11" s="161">
        <v>8</v>
      </c>
      <c r="J11" s="144">
        <v>9</v>
      </c>
      <c r="K11" s="145">
        <v>10</v>
      </c>
      <c r="L11" s="146">
        <v>11</v>
      </c>
      <c r="M11" s="144">
        <v>12</v>
      </c>
      <c r="N11" s="145">
        <v>13</v>
      </c>
      <c r="O11" s="146">
        <v>14</v>
      </c>
      <c r="P11" s="144">
        <v>15</v>
      </c>
      <c r="Q11" s="145">
        <v>16</v>
      </c>
      <c r="R11" s="146">
        <v>17</v>
      </c>
      <c r="S11" s="144">
        <v>18</v>
      </c>
      <c r="T11" s="145">
        <v>19</v>
      </c>
      <c r="U11" s="162">
        <v>20</v>
      </c>
    </row>
    <row r="12" spans="1:21" hidden="1">
      <c r="A12" s="147">
        <v>10</v>
      </c>
      <c r="B12" s="148" t="s">
        <v>67</v>
      </c>
      <c r="C12" s="149" t="s">
        <v>68</v>
      </c>
      <c r="D12" s="135"/>
      <c r="E12" s="34"/>
      <c r="F12" s="166" t="s">
        <v>0</v>
      </c>
      <c r="G12" s="36"/>
      <c r="H12" s="37"/>
      <c r="I12" s="38"/>
      <c r="J12" s="36"/>
      <c r="K12" s="34"/>
      <c r="L12" s="38"/>
      <c r="M12" s="36"/>
      <c r="N12" s="34"/>
      <c r="O12" s="38"/>
      <c r="P12" s="36"/>
      <c r="Q12" s="34"/>
      <c r="R12" s="38"/>
      <c r="S12" s="36"/>
      <c r="T12" s="34"/>
      <c r="U12" s="39"/>
    </row>
    <row r="13" spans="1:21" s="47" customFormat="1" hidden="1">
      <c r="A13" s="40"/>
      <c r="B13" s="41"/>
      <c r="C13" s="42"/>
      <c r="D13" s="77"/>
      <c r="E13" s="163">
        <v>611000</v>
      </c>
      <c r="F13" s="167" t="s">
        <v>69</v>
      </c>
      <c r="G13" s="94">
        <f>SUM(G14:G16)</f>
        <v>449460</v>
      </c>
      <c r="H13" s="95">
        <f t="shared" ref="H13:U13" si="0">SUM(H14:H16)</f>
        <v>0</v>
      </c>
      <c r="I13" s="96">
        <f t="shared" si="0"/>
        <v>449460</v>
      </c>
      <c r="J13" s="94">
        <f t="shared" si="0"/>
        <v>0</v>
      </c>
      <c r="K13" s="95">
        <f t="shared" si="0"/>
        <v>0</v>
      </c>
      <c r="L13" s="96">
        <f t="shared" si="0"/>
        <v>0</v>
      </c>
      <c r="M13" s="94">
        <f t="shared" si="0"/>
        <v>0</v>
      </c>
      <c r="N13" s="95">
        <f t="shared" si="0"/>
        <v>0</v>
      </c>
      <c r="O13" s="96">
        <f t="shared" si="0"/>
        <v>0</v>
      </c>
      <c r="P13" s="94">
        <f t="shared" si="0"/>
        <v>0</v>
      </c>
      <c r="Q13" s="95">
        <f t="shared" si="0"/>
        <v>0</v>
      </c>
      <c r="R13" s="96">
        <f t="shared" si="0"/>
        <v>0</v>
      </c>
      <c r="S13" s="94">
        <f t="shared" si="0"/>
        <v>0</v>
      </c>
      <c r="T13" s="95">
        <f t="shared" si="0"/>
        <v>0</v>
      </c>
      <c r="U13" s="97">
        <f t="shared" si="0"/>
        <v>0</v>
      </c>
    </row>
    <row r="14" spans="1:21" hidden="1">
      <c r="A14" s="48"/>
      <c r="B14" s="43"/>
      <c r="C14" s="49"/>
      <c r="D14" s="77"/>
      <c r="E14" s="164">
        <v>611100</v>
      </c>
      <c r="F14" s="168" t="s">
        <v>70</v>
      </c>
      <c r="G14" s="99">
        <f>Godišnji!G13</f>
        <v>370430</v>
      </c>
      <c r="H14" s="100">
        <v>0</v>
      </c>
      <c r="I14" s="98">
        <f>SUM(G14:H14)</f>
        <v>370430</v>
      </c>
      <c r="J14" s="52"/>
      <c r="K14" s="53"/>
      <c r="L14" s="98">
        <f>SUM(J14:K14)</f>
        <v>0</v>
      </c>
      <c r="M14" s="52"/>
      <c r="N14" s="53"/>
      <c r="O14" s="98">
        <f>SUM(M14:N14)</f>
        <v>0</v>
      </c>
      <c r="P14" s="52"/>
      <c r="Q14" s="53"/>
      <c r="R14" s="98">
        <f>SUM(P14:Q14)</f>
        <v>0</v>
      </c>
      <c r="S14" s="99">
        <f>P14+M14+J14</f>
        <v>0</v>
      </c>
      <c r="T14" s="100">
        <f>Q14+N14+K14</f>
        <v>0</v>
      </c>
      <c r="U14" s="101">
        <f>SUM(S14:T14)</f>
        <v>0</v>
      </c>
    </row>
    <row r="15" spans="1:21" hidden="1">
      <c r="A15" s="48"/>
      <c r="B15" s="43"/>
      <c r="C15" s="49"/>
      <c r="D15" s="77"/>
      <c r="E15" s="164">
        <v>611200</v>
      </c>
      <c r="F15" s="168" t="s">
        <v>71</v>
      </c>
      <c r="G15" s="99">
        <f>Godišnji!G14</f>
        <v>79030</v>
      </c>
      <c r="H15" s="100">
        <v>0</v>
      </c>
      <c r="I15" s="98">
        <f t="shared" ref="I15:I16" si="1">SUM(G15:H15)</f>
        <v>79030</v>
      </c>
      <c r="J15" s="52"/>
      <c r="K15" s="53"/>
      <c r="L15" s="98">
        <f t="shared" ref="L15:L16" si="2">SUM(J15:K15)</f>
        <v>0</v>
      </c>
      <c r="M15" s="52"/>
      <c r="N15" s="53"/>
      <c r="O15" s="98">
        <f t="shared" ref="O15:O16" si="3">SUM(M15:N15)</f>
        <v>0</v>
      </c>
      <c r="P15" s="52"/>
      <c r="Q15" s="53"/>
      <c r="R15" s="98">
        <f t="shared" ref="R15:R16" si="4">SUM(P15:Q15)</f>
        <v>0</v>
      </c>
      <c r="S15" s="99">
        <f t="shared" ref="S15:S16" si="5">P15+M15+J15</f>
        <v>0</v>
      </c>
      <c r="T15" s="100">
        <f t="shared" ref="T15:T16" si="6">Q15+N15+K15</f>
        <v>0</v>
      </c>
      <c r="U15" s="101">
        <f t="shared" ref="U15:U16" si="7">SUM(S15:T15)</f>
        <v>0</v>
      </c>
    </row>
    <row r="16" spans="1:21" hidden="1">
      <c r="A16" s="48"/>
      <c r="B16" s="43"/>
      <c r="C16" s="49"/>
      <c r="D16" s="77"/>
      <c r="E16" s="164">
        <v>611200</v>
      </c>
      <c r="F16" s="168" t="s">
        <v>72</v>
      </c>
      <c r="G16" s="99">
        <f>Godišnji!G15</f>
        <v>0</v>
      </c>
      <c r="H16" s="100">
        <v>0</v>
      </c>
      <c r="I16" s="98">
        <f t="shared" si="1"/>
        <v>0</v>
      </c>
      <c r="J16" s="52"/>
      <c r="K16" s="53"/>
      <c r="L16" s="98">
        <f t="shared" si="2"/>
        <v>0</v>
      </c>
      <c r="M16" s="52"/>
      <c r="N16" s="53"/>
      <c r="O16" s="98">
        <f t="shared" si="3"/>
        <v>0</v>
      </c>
      <c r="P16" s="52"/>
      <c r="Q16" s="53"/>
      <c r="R16" s="98">
        <f t="shared" si="4"/>
        <v>0</v>
      </c>
      <c r="S16" s="99">
        <f t="shared" si="5"/>
        <v>0</v>
      </c>
      <c r="T16" s="100">
        <f t="shared" si="6"/>
        <v>0</v>
      </c>
      <c r="U16" s="101">
        <f t="shared" si="7"/>
        <v>0</v>
      </c>
    </row>
    <row r="17" spans="1:21" s="47" customFormat="1" hidden="1">
      <c r="A17" s="40"/>
      <c r="B17" s="41"/>
      <c r="C17" s="42"/>
      <c r="D17" s="77"/>
      <c r="E17" s="163">
        <v>612000</v>
      </c>
      <c r="F17" s="167" t="s">
        <v>73</v>
      </c>
      <c r="G17" s="94">
        <f>G18</f>
        <v>39650</v>
      </c>
      <c r="H17" s="95">
        <f t="shared" ref="H17:U17" si="8">H18</f>
        <v>0</v>
      </c>
      <c r="I17" s="96">
        <f t="shared" si="8"/>
        <v>39650</v>
      </c>
      <c r="J17" s="94">
        <f t="shared" si="8"/>
        <v>0</v>
      </c>
      <c r="K17" s="95">
        <f t="shared" si="8"/>
        <v>0</v>
      </c>
      <c r="L17" s="96">
        <f t="shared" si="8"/>
        <v>0</v>
      </c>
      <c r="M17" s="94">
        <f t="shared" si="8"/>
        <v>0</v>
      </c>
      <c r="N17" s="95">
        <f t="shared" si="8"/>
        <v>0</v>
      </c>
      <c r="O17" s="96">
        <f t="shared" si="8"/>
        <v>0</v>
      </c>
      <c r="P17" s="94">
        <f t="shared" si="8"/>
        <v>0</v>
      </c>
      <c r="Q17" s="95">
        <f t="shared" si="8"/>
        <v>0</v>
      </c>
      <c r="R17" s="96">
        <f t="shared" si="8"/>
        <v>0</v>
      </c>
      <c r="S17" s="94">
        <f t="shared" si="8"/>
        <v>0</v>
      </c>
      <c r="T17" s="95">
        <f t="shared" si="8"/>
        <v>0</v>
      </c>
      <c r="U17" s="97">
        <f t="shared" si="8"/>
        <v>0</v>
      </c>
    </row>
    <row r="18" spans="1:21" hidden="1">
      <c r="A18" s="48"/>
      <c r="B18" s="43"/>
      <c r="C18" s="49"/>
      <c r="D18" s="77"/>
      <c r="E18" s="164">
        <v>612100</v>
      </c>
      <c r="F18" s="168" t="s">
        <v>73</v>
      </c>
      <c r="G18" s="99">
        <f>Godišnji!G17</f>
        <v>39650</v>
      </c>
      <c r="H18" s="100">
        <v>0</v>
      </c>
      <c r="I18" s="98">
        <f>SUM(G18:H18)</f>
        <v>39650</v>
      </c>
      <c r="J18" s="52"/>
      <c r="K18" s="53"/>
      <c r="L18" s="98">
        <f>SUM(J18:K18)</f>
        <v>0</v>
      </c>
      <c r="M18" s="52"/>
      <c r="N18" s="53"/>
      <c r="O18" s="98">
        <f>SUM(M18:N18)</f>
        <v>0</v>
      </c>
      <c r="P18" s="52"/>
      <c r="Q18" s="53"/>
      <c r="R18" s="98">
        <f>SUM(P18:Q18)</f>
        <v>0</v>
      </c>
      <c r="S18" s="99">
        <f>P18+M18+J18</f>
        <v>0</v>
      </c>
      <c r="T18" s="100">
        <f>Q18+N18+K18</f>
        <v>0</v>
      </c>
      <c r="U18" s="101">
        <f>SUM(S18:T18)</f>
        <v>0</v>
      </c>
    </row>
    <row r="19" spans="1:21" s="47" customFormat="1" hidden="1">
      <c r="A19" s="40"/>
      <c r="B19" s="41"/>
      <c r="C19" s="42"/>
      <c r="D19" s="77"/>
      <c r="E19" s="163">
        <v>613000</v>
      </c>
      <c r="F19" s="167" t="s">
        <v>74</v>
      </c>
      <c r="G19" s="94">
        <f>SUM(G20:G29)</f>
        <v>278400</v>
      </c>
      <c r="H19" s="95">
        <f t="shared" ref="H19:U19" si="9">SUM(H20:H29)</f>
        <v>0</v>
      </c>
      <c r="I19" s="96">
        <f t="shared" si="9"/>
        <v>278400</v>
      </c>
      <c r="J19" s="94">
        <f t="shared" si="9"/>
        <v>0</v>
      </c>
      <c r="K19" s="95">
        <f t="shared" si="9"/>
        <v>0</v>
      </c>
      <c r="L19" s="96">
        <f t="shared" si="9"/>
        <v>0</v>
      </c>
      <c r="M19" s="94">
        <f t="shared" si="9"/>
        <v>0</v>
      </c>
      <c r="N19" s="95">
        <f t="shared" si="9"/>
        <v>0</v>
      </c>
      <c r="O19" s="96">
        <f t="shared" si="9"/>
        <v>0</v>
      </c>
      <c r="P19" s="94">
        <f t="shared" si="9"/>
        <v>0</v>
      </c>
      <c r="Q19" s="95">
        <f t="shared" si="9"/>
        <v>0</v>
      </c>
      <c r="R19" s="96">
        <f t="shared" si="9"/>
        <v>0</v>
      </c>
      <c r="S19" s="94">
        <f t="shared" si="9"/>
        <v>0</v>
      </c>
      <c r="T19" s="95">
        <f t="shared" si="9"/>
        <v>0</v>
      </c>
      <c r="U19" s="97">
        <f t="shared" si="9"/>
        <v>0</v>
      </c>
    </row>
    <row r="20" spans="1:21" hidden="1">
      <c r="A20" s="48"/>
      <c r="B20" s="43"/>
      <c r="C20" s="49"/>
      <c r="D20" s="77"/>
      <c r="E20" s="164">
        <v>613100</v>
      </c>
      <c r="F20" s="169" t="s">
        <v>75</v>
      </c>
      <c r="G20" s="99">
        <f>Godišnji!G19</f>
        <v>6500</v>
      </c>
      <c r="H20" s="100">
        <v>0</v>
      </c>
      <c r="I20" s="98">
        <f t="shared" ref="I20:I29" si="10">SUM(G20:H20)</f>
        <v>6500</v>
      </c>
      <c r="J20" s="52"/>
      <c r="K20" s="53"/>
      <c r="L20" s="98">
        <f t="shared" ref="L20:L29" si="11">SUM(J20:K20)</f>
        <v>0</v>
      </c>
      <c r="M20" s="52"/>
      <c r="N20" s="53"/>
      <c r="O20" s="98">
        <f t="shared" ref="O20:O29" si="12">SUM(M20:N20)</f>
        <v>0</v>
      </c>
      <c r="P20" s="52"/>
      <c r="Q20" s="53"/>
      <c r="R20" s="98">
        <f t="shared" ref="R20:R29" si="13">SUM(P20:Q20)</f>
        <v>0</v>
      </c>
      <c r="S20" s="99">
        <f t="shared" ref="S20:S29" si="14">P20+M20+J20</f>
        <v>0</v>
      </c>
      <c r="T20" s="100">
        <f t="shared" ref="T20:T29" si="15">Q20+N20+K20</f>
        <v>0</v>
      </c>
      <c r="U20" s="101">
        <f t="shared" ref="U20:U29" si="16">SUM(S20:T20)</f>
        <v>0</v>
      </c>
    </row>
    <row r="21" spans="1:21" hidden="1">
      <c r="A21" s="48"/>
      <c r="B21" s="43"/>
      <c r="C21" s="49"/>
      <c r="D21" s="77"/>
      <c r="E21" s="164">
        <v>613200</v>
      </c>
      <c r="F21" s="169" t="s">
        <v>76</v>
      </c>
      <c r="G21" s="99">
        <f>Godišnji!G20</f>
        <v>13600</v>
      </c>
      <c r="H21" s="100">
        <v>0</v>
      </c>
      <c r="I21" s="98">
        <f t="shared" si="10"/>
        <v>13600</v>
      </c>
      <c r="J21" s="52"/>
      <c r="K21" s="53"/>
      <c r="L21" s="98">
        <f t="shared" si="11"/>
        <v>0</v>
      </c>
      <c r="M21" s="52"/>
      <c r="N21" s="53"/>
      <c r="O21" s="98">
        <f t="shared" si="12"/>
        <v>0</v>
      </c>
      <c r="P21" s="52"/>
      <c r="Q21" s="53"/>
      <c r="R21" s="98">
        <f t="shared" si="13"/>
        <v>0</v>
      </c>
      <c r="S21" s="99">
        <f t="shared" si="14"/>
        <v>0</v>
      </c>
      <c r="T21" s="100">
        <f t="shared" si="15"/>
        <v>0</v>
      </c>
      <c r="U21" s="101">
        <f t="shared" si="16"/>
        <v>0</v>
      </c>
    </row>
    <row r="22" spans="1:21" hidden="1">
      <c r="A22" s="48"/>
      <c r="B22" s="43"/>
      <c r="C22" s="49"/>
      <c r="D22" s="77"/>
      <c r="E22" s="164">
        <v>613300</v>
      </c>
      <c r="F22" s="169" t="s">
        <v>77</v>
      </c>
      <c r="G22" s="99">
        <f>Godišnji!G21</f>
        <v>7300</v>
      </c>
      <c r="H22" s="100">
        <v>0</v>
      </c>
      <c r="I22" s="98">
        <f t="shared" si="10"/>
        <v>7300</v>
      </c>
      <c r="J22" s="52"/>
      <c r="K22" s="53"/>
      <c r="L22" s="98">
        <f t="shared" si="11"/>
        <v>0</v>
      </c>
      <c r="M22" s="52"/>
      <c r="N22" s="53"/>
      <c r="O22" s="98">
        <f t="shared" si="12"/>
        <v>0</v>
      </c>
      <c r="P22" s="52"/>
      <c r="Q22" s="53"/>
      <c r="R22" s="98">
        <f t="shared" si="13"/>
        <v>0</v>
      </c>
      <c r="S22" s="99">
        <f t="shared" si="14"/>
        <v>0</v>
      </c>
      <c r="T22" s="100">
        <f t="shared" si="15"/>
        <v>0</v>
      </c>
      <c r="U22" s="101">
        <f t="shared" si="16"/>
        <v>0</v>
      </c>
    </row>
    <row r="23" spans="1:21" hidden="1">
      <c r="A23" s="48"/>
      <c r="B23" s="43"/>
      <c r="C23" s="49"/>
      <c r="D23" s="77"/>
      <c r="E23" s="164">
        <v>613400</v>
      </c>
      <c r="F23" s="169" t="s">
        <v>78</v>
      </c>
      <c r="G23" s="99">
        <f>Godišnji!G22</f>
        <v>5500</v>
      </c>
      <c r="H23" s="100">
        <v>0</v>
      </c>
      <c r="I23" s="98">
        <f t="shared" si="10"/>
        <v>5500</v>
      </c>
      <c r="J23" s="52"/>
      <c r="K23" s="53"/>
      <c r="L23" s="98">
        <f t="shared" si="11"/>
        <v>0</v>
      </c>
      <c r="M23" s="52"/>
      <c r="N23" s="53"/>
      <c r="O23" s="98">
        <f t="shared" si="12"/>
        <v>0</v>
      </c>
      <c r="P23" s="52"/>
      <c r="Q23" s="53"/>
      <c r="R23" s="98">
        <f t="shared" si="13"/>
        <v>0</v>
      </c>
      <c r="S23" s="99">
        <f t="shared" si="14"/>
        <v>0</v>
      </c>
      <c r="T23" s="100">
        <f t="shared" si="15"/>
        <v>0</v>
      </c>
      <c r="U23" s="101">
        <f t="shared" si="16"/>
        <v>0</v>
      </c>
    </row>
    <row r="24" spans="1:21" hidden="1">
      <c r="A24" s="48"/>
      <c r="B24" s="43"/>
      <c r="C24" s="49"/>
      <c r="D24" s="77"/>
      <c r="E24" s="164">
        <v>613500</v>
      </c>
      <c r="F24" s="169" t="s">
        <v>79</v>
      </c>
      <c r="G24" s="99">
        <f>Godišnji!G23</f>
        <v>10000</v>
      </c>
      <c r="H24" s="100">
        <v>0</v>
      </c>
      <c r="I24" s="98">
        <f t="shared" si="10"/>
        <v>10000</v>
      </c>
      <c r="J24" s="52"/>
      <c r="K24" s="53"/>
      <c r="L24" s="98">
        <f t="shared" si="11"/>
        <v>0</v>
      </c>
      <c r="M24" s="52"/>
      <c r="N24" s="53"/>
      <c r="O24" s="98">
        <f t="shared" si="12"/>
        <v>0</v>
      </c>
      <c r="P24" s="52"/>
      <c r="Q24" s="53"/>
      <c r="R24" s="98">
        <f t="shared" si="13"/>
        <v>0</v>
      </c>
      <c r="S24" s="99">
        <f t="shared" si="14"/>
        <v>0</v>
      </c>
      <c r="T24" s="100">
        <f t="shared" si="15"/>
        <v>0</v>
      </c>
      <c r="U24" s="101">
        <f t="shared" si="16"/>
        <v>0</v>
      </c>
    </row>
    <row r="25" spans="1:21" hidden="1">
      <c r="A25" s="48"/>
      <c r="B25" s="43"/>
      <c r="C25" s="49"/>
      <c r="D25" s="77"/>
      <c r="E25" s="164">
        <v>613600</v>
      </c>
      <c r="F25" s="169" t="s">
        <v>82</v>
      </c>
      <c r="G25" s="99">
        <f>Godišnji!G24</f>
        <v>0</v>
      </c>
      <c r="H25" s="100">
        <v>0</v>
      </c>
      <c r="I25" s="98">
        <f t="shared" si="10"/>
        <v>0</v>
      </c>
      <c r="J25" s="52"/>
      <c r="K25" s="53"/>
      <c r="L25" s="98">
        <f t="shared" si="11"/>
        <v>0</v>
      </c>
      <c r="M25" s="52"/>
      <c r="N25" s="53"/>
      <c r="O25" s="98">
        <f t="shared" si="12"/>
        <v>0</v>
      </c>
      <c r="P25" s="52"/>
      <c r="Q25" s="53"/>
      <c r="R25" s="98">
        <f t="shared" si="13"/>
        <v>0</v>
      </c>
      <c r="S25" s="99">
        <f t="shared" si="14"/>
        <v>0</v>
      </c>
      <c r="T25" s="100">
        <f t="shared" si="15"/>
        <v>0</v>
      </c>
      <c r="U25" s="101">
        <f t="shared" si="16"/>
        <v>0</v>
      </c>
    </row>
    <row r="26" spans="1:21" hidden="1">
      <c r="A26" s="48"/>
      <c r="B26" s="43"/>
      <c r="C26" s="49"/>
      <c r="D26" s="77"/>
      <c r="E26" s="164">
        <v>613700</v>
      </c>
      <c r="F26" s="169" t="s">
        <v>80</v>
      </c>
      <c r="G26" s="99">
        <f>Godišnji!G25</f>
        <v>8000</v>
      </c>
      <c r="H26" s="100">
        <v>0</v>
      </c>
      <c r="I26" s="98">
        <f t="shared" si="10"/>
        <v>8000</v>
      </c>
      <c r="J26" s="52"/>
      <c r="K26" s="53"/>
      <c r="L26" s="98">
        <f t="shared" si="11"/>
        <v>0</v>
      </c>
      <c r="M26" s="52"/>
      <c r="N26" s="53"/>
      <c r="O26" s="98">
        <f t="shared" si="12"/>
        <v>0</v>
      </c>
      <c r="P26" s="52"/>
      <c r="Q26" s="53"/>
      <c r="R26" s="98">
        <f t="shared" si="13"/>
        <v>0</v>
      </c>
      <c r="S26" s="99">
        <f t="shared" si="14"/>
        <v>0</v>
      </c>
      <c r="T26" s="100">
        <f t="shared" si="15"/>
        <v>0</v>
      </c>
      <c r="U26" s="101">
        <f t="shared" si="16"/>
        <v>0</v>
      </c>
    </row>
    <row r="27" spans="1:21" hidden="1">
      <c r="A27" s="48"/>
      <c r="B27" s="43"/>
      <c r="C27" s="49"/>
      <c r="D27" s="77"/>
      <c r="E27" s="164">
        <v>613800</v>
      </c>
      <c r="F27" s="169" t="s">
        <v>83</v>
      </c>
      <c r="G27" s="99">
        <f>Godišnji!G26</f>
        <v>2500</v>
      </c>
      <c r="H27" s="100">
        <v>0</v>
      </c>
      <c r="I27" s="98">
        <f t="shared" si="10"/>
        <v>2500</v>
      </c>
      <c r="J27" s="52"/>
      <c r="K27" s="53"/>
      <c r="L27" s="98">
        <f t="shared" si="11"/>
        <v>0</v>
      </c>
      <c r="M27" s="52"/>
      <c r="N27" s="53"/>
      <c r="O27" s="98">
        <f t="shared" si="12"/>
        <v>0</v>
      </c>
      <c r="P27" s="52"/>
      <c r="Q27" s="53"/>
      <c r="R27" s="98">
        <f t="shared" si="13"/>
        <v>0</v>
      </c>
      <c r="S27" s="99">
        <f t="shared" si="14"/>
        <v>0</v>
      </c>
      <c r="T27" s="100">
        <f t="shared" si="15"/>
        <v>0</v>
      </c>
      <c r="U27" s="101">
        <f t="shared" si="16"/>
        <v>0</v>
      </c>
    </row>
    <row r="28" spans="1:21" hidden="1">
      <c r="A28" s="48"/>
      <c r="B28" s="43"/>
      <c r="C28" s="49"/>
      <c r="D28" s="77"/>
      <c r="E28" s="164">
        <v>613900</v>
      </c>
      <c r="F28" s="169" t="s">
        <v>81</v>
      </c>
      <c r="G28" s="99">
        <f>Godišnji!G27</f>
        <v>225000</v>
      </c>
      <c r="H28" s="100">
        <v>0</v>
      </c>
      <c r="I28" s="98">
        <f t="shared" si="10"/>
        <v>225000</v>
      </c>
      <c r="J28" s="52"/>
      <c r="K28" s="53"/>
      <c r="L28" s="98">
        <f t="shared" si="11"/>
        <v>0</v>
      </c>
      <c r="M28" s="52"/>
      <c r="N28" s="53"/>
      <c r="O28" s="98">
        <f t="shared" si="12"/>
        <v>0</v>
      </c>
      <c r="P28" s="52"/>
      <c r="Q28" s="53"/>
      <c r="R28" s="98">
        <f t="shared" si="13"/>
        <v>0</v>
      </c>
      <c r="S28" s="99">
        <f t="shared" si="14"/>
        <v>0</v>
      </c>
      <c r="T28" s="100">
        <f t="shared" si="15"/>
        <v>0</v>
      </c>
      <c r="U28" s="101">
        <f t="shared" si="16"/>
        <v>0</v>
      </c>
    </row>
    <row r="29" spans="1:21" hidden="1">
      <c r="A29" s="48"/>
      <c r="B29" s="43"/>
      <c r="C29" s="49"/>
      <c r="D29" s="77"/>
      <c r="E29" s="164">
        <v>613900</v>
      </c>
      <c r="F29" s="169" t="s">
        <v>84</v>
      </c>
      <c r="G29" s="99">
        <f>Godišnji!G28</f>
        <v>0</v>
      </c>
      <c r="H29" s="100">
        <v>0</v>
      </c>
      <c r="I29" s="98">
        <f t="shared" si="10"/>
        <v>0</v>
      </c>
      <c r="J29" s="52"/>
      <c r="K29" s="53"/>
      <c r="L29" s="98">
        <f t="shared" si="11"/>
        <v>0</v>
      </c>
      <c r="M29" s="52"/>
      <c r="N29" s="53"/>
      <c r="O29" s="98">
        <f t="shared" si="12"/>
        <v>0</v>
      </c>
      <c r="P29" s="52"/>
      <c r="Q29" s="53"/>
      <c r="R29" s="98">
        <f t="shared" si="13"/>
        <v>0</v>
      </c>
      <c r="S29" s="99">
        <f t="shared" si="14"/>
        <v>0</v>
      </c>
      <c r="T29" s="100">
        <f t="shared" si="15"/>
        <v>0</v>
      </c>
      <c r="U29" s="101">
        <f t="shared" si="16"/>
        <v>0</v>
      </c>
    </row>
    <row r="30" spans="1:21" s="47" customFormat="1" hidden="1">
      <c r="A30" s="40"/>
      <c r="B30" s="41"/>
      <c r="C30" s="42"/>
      <c r="D30" s="77"/>
      <c r="E30" s="163">
        <v>821000</v>
      </c>
      <c r="F30" s="167" t="s">
        <v>85</v>
      </c>
      <c r="G30" s="94">
        <f>SUM(G31:G32)</f>
        <v>10000</v>
      </c>
      <c r="H30" s="95">
        <f t="shared" ref="H30:U30" si="17">SUM(H31:H32)</f>
        <v>0</v>
      </c>
      <c r="I30" s="96">
        <f t="shared" si="17"/>
        <v>10000</v>
      </c>
      <c r="J30" s="94">
        <f t="shared" si="17"/>
        <v>0</v>
      </c>
      <c r="K30" s="95">
        <f t="shared" si="17"/>
        <v>0</v>
      </c>
      <c r="L30" s="96">
        <f t="shared" si="17"/>
        <v>0</v>
      </c>
      <c r="M30" s="94">
        <f t="shared" si="17"/>
        <v>0</v>
      </c>
      <c r="N30" s="95">
        <f t="shared" si="17"/>
        <v>0</v>
      </c>
      <c r="O30" s="96">
        <f t="shared" si="17"/>
        <v>0</v>
      </c>
      <c r="P30" s="94">
        <f t="shared" si="17"/>
        <v>0</v>
      </c>
      <c r="Q30" s="95">
        <f t="shared" si="17"/>
        <v>0</v>
      </c>
      <c r="R30" s="96">
        <f t="shared" si="17"/>
        <v>0</v>
      </c>
      <c r="S30" s="94">
        <f t="shared" si="17"/>
        <v>0</v>
      </c>
      <c r="T30" s="95">
        <f t="shared" si="17"/>
        <v>0</v>
      </c>
      <c r="U30" s="97">
        <f t="shared" si="17"/>
        <v>0</v>
      </c>
    </row>
    <row r="31" spans="1:21" hidden="1">
      <c r="A31" s="48"/>
      <c r="B31" s="43"/>
      <c r="C31" s="49"/>
      <c r="D31" s="77"/>
      <c r="E31" s="164">
        <v>821200</v>
      </c>
      <c r="F31" s="168" t="s">
        <v>86</v>
      </c>
      <c r="G31" s="99">
        <f>Godišnji!G30</f>
        <v>5000</v>
      </c>
      <c r="H31" s="100">
        <v>0</v>
      </c>
      <c r="I31" s="98">
        <f>SUM(G31:H31)</f>
        <v>5000</v>
      </c>
      <c r="J31" s="52"/>
      <c r="K31" s="53"/>
      <c r="L31" s="98">
        <f>SUM(J31:K31)</f>
        <v>0</v>
      </c>
      <c r="M31" s="52"/>
      <c r="N31" s="53"/>
      <c r="O31" s="98">
        <f>SUM(M31:N31)</f>
        <v>0</v>
      </c>
      <c r="P31" s="52"/>
      <c r="Q31" s="53"/>
      <c r="R31" s="98">
        <f>SUM(P31:Q31)</f>
        <v>0</v>
      </c>
      <c r="S31" s="99">
        <f t="shared" ref="S31:S32" si="18">P31+M31+J31</f>
        <v>0</v>
      </c>
      <c r="T31" s="100">
        <f t="shared" ref="T31:T32" si="19">Q31+N31+K31</f>
        <v>0</v>
      </c>
      <c r="U31" s="101">
        <f>SUM(S31:T31)</f>
        <v>0</v>
      </c>
    </row>
    <row r="32" spans="1:21" ht="12.75" hidden="1" thickBot="1">
      <c r="A32" s="55"/>
      <c r="B32" s="56"/>
      <c r="C32" s="57"/>
      <c r="D32" s="56"/>
      <c r="E32" s="165">
        <v>821300</v>
      </c>
      <c r="F32" s="170" t="s">
        <v>87</v>
      </c>
      <c r="G32" s="122">
        <f>Godišnji!G31</f>
        <v>5000</v>
      </c>
      <c r="H32" s="104">
        <v>0</v>
      </c>
      <c r="I32" s="102">
        <f>SUM(G32:H32)</f>
        <v>5000</v>
      </c>
      <c r="J32" s="60"/>
      <c r="K32" s="61"/>
      <c r="L32" s="102">
        <f>SUM(J32:K32)</f>
        <v>0</v>
      </c>
      <c r="M32" s="60"/>
      <c r="N32" s="61"/>
      <c r="O32" s="102">
        <f>SUM(M32:N32)</f>
        <v>0</v>
      </c>
      <c r="P32" s="60"/>
      <c r="Q32" s="61"/>
      <c r="R32" s="102">
        <f>SUM(P32:Q32)</f>
        <v>0</v>
      </c>
      <c r="S32" s="103">
        <f t="shared" si="18"/>
        <v>0</v>
      </c>
      <c r="T32" s="104">
        <f t="shared" si="19"/>
        <v>0</v>
      </c>
      <c r="U32" s="105">
        <f>SUM(S32:T32)</f>
        <v>0</v>
      </c>
    </row>
    <row r="33" spans="1:21" s="47" customFormat="1" ht="12.75" hidden="1" thickBot="1">
      <c r="A33" s="62"/>
      <c r="B33" s="63"/>
      <c r="C33" s="64"/>
      <c r="D33" s="78"/>
      <c r="E33" s="63"/>
      <c r="F33" s="171" t="s">
        <v>90</v>
      </c>
      <c r="G33" s="106">
        <f>G13+G17+G19+G30</f>
        <v>777510</v>
      </c>
      <c r="H33" s="107">
        <f t="shared" ref="H33:U33" si="20">H13+H17+H19+H30</f>
        <v>0</v>
      </c>
      <c r="I33" s="108">
        <f t="shared" si="20"/>
        <v>777510</v>
      </c>
      <c r="J33" s="106">
        <f t="shared" si="20"/>
        <v>0</v>
      </c>
      <c r="K33" s="107">
        <f t="shared" si="20"/>
        <v>0</v>
      </c>
      <c r="L33" s="108">
        <f t="shared" si="20"/>
        <v>0</v>
      </c>
      <c r="M33" s="106">
        <f t="shared" si="20"/>
        <v>0</v>
      </c>
      <c r="N33" s="107">
        <f t="shared" si="20"/>
        <v>0</v>
      </c>
      <c r="O33" s="108">
        <f t="shared" si="20"/>
        <v>0</v>
      </c>
      <c r="P33" s="106">
        <f t="shared" si="20"/>
        <v>0</v>
      </c>
      <c r="Q33" s="107">
        <f t="shared" si="20"/>
        <v>0</v>
      </c>
      <c r="R33" s="108">
        <f t="shared" si="20"/>
        <v>0</v>
      </c>
      <c r="S33" s="106">
        <f t="shared" si="20"/>
        <v>0</v>
      </c>
      <c r="T33" s="107">
        <f t="shared" si="20"/>
        <v>0</v>
      </c>
      <c r="U33" s="109">
        <f t="shared" si="20"/>
        <v>0</v>
      </c>
    </row>
    <row r="34" spans="1:21" hidden="1">
      <c r="D34" s="67"/>
      <c r="G34" s="179"/>
      <c r="H34" s="179"/>
      <c r="I34" s="179"/>
      <c r="U34" s="136"/>
    </row>
    <row r="35" spans="1:21" hidden="1">
      <c r="A35" s="172">
        <v>10</v>
      </c>
      <c r="B35" s="173" t="s">
        <v>67</v>
      </c>
      <c r="C35" s="174" t="s">
        <v>88</v>
      </c>
      <c r="D35" s="76"/>
      <c r="E35" s="43"/>
      <c r="F35" s="167" t="s">
        <v>3</v>
      </c>
      <c r="G35" s="180"/>
      <c r="H35" s="181"/>
      <c r="I35" s="182"/>
      <c r="J35" s="48"/>
      <c r="K35" s="43"/>
      <c r="L35" s="49"/>
      <c r="M35" s="48"/>
      <c r="N35" s="43"/>
      <c r="O35" s="49"/>
      <c r="P35" s="48"/>
      <c r="Q35" s="43"/>
      <c r="R35" s="49"/>
      <c r="S35" s="48"/>
      <c r="T35" s="43"/>
      <c r="U35" s="39"/>
    </row>
    <row r="36" spans="1:21" hidden="1">
      <c r="A36" s="40"/>
      <c r="B36" s="41"/>
      <c r="C36" s="42"/>
      <c r="D36" s="77"/>
      <c r="E36" s="163">
        <v>611000</v>
      </c>
      <c r="F36" s="167" t="s">
        <v>69</v>
      </c>
      <c r="G36" s="94">
        <f>SUM(G37:G39)</f>
        <v>57480</v>
      </c>
      <c r="H36" s="95">
        <f t="shared" ref="H36:U36" si="21">SUM(H37:H39)</f>
        <v>0</v>
      </c>
      <c r="I36" s="96">
        <f t="shared" si="21"/>
        <v>57480</v>
      </c>
      <c r="J36" s="94">
        <f t="shared" si="21"/>
        <v>0</v>
      </c>
      <c r="K36" s="95">
        <f t="shared" si="21"/>
        <v>0</v>
      </c>
      <c r="L36" s="96">
        <f t="shared" si="21"/>
        <v>0</v>
      </c>
      <c r="M36" s="94">
        <f t="shared" si="21"/>
        <v>0</v>
      </c>
      <c r="N36" s="95">
        <f t="shared" si="21"/>
        <v>0</v>
      </c>
      <c r="O36" s="96">
        <f t="shared" si="21"/>
        <v>0</v>
      </c>
      <c r="P36" s="94">
        <f t="shared" si="21"/>
        <v>0</v>
      </c>
      <c r="Q36" s="95">
        <f t="shared" si="21"/>
        <v>0</v>
      </c>
      <c r="R36" s="96">
        <f t="shared" si="21"/>
        <v>0</v>
      </c>
      <c r="S36" s="94">
        <f t="shared" si="21"/>
        <v>0</v>
      </c>
      <c r="T36" s="95">
        <f t="shared" si="21"/>
        <v>0</v>
      </c>
      <c r="U36" s="97">
        <f t="shared" si="21"/>
        <v>0</v>
      </c>
    </row>
    <row r="37" spans="1:21" hidden="1">
      <c r="A37" s="48"/>
      <c r="B37" s="43"/>
      <c r="C37" s="49"/>
      <c r="D37" s="77"/>
      <c r="E37" s="164">
        <v>611100</v>
      </c>
      <c r="F37" s="168" t="s">
        <v>70</v>
      </c>
      <c r="G37" s="99">
        <f>Godišnji!G36</f>
        <v>44680</v>
      </c>
      <c r="H37" s="100">
        <v>0</v>
      </c>
      <c r="I37" s="98">
        <f>SUM(G37:H37)</f>
        <v>44680</v>
      </c>
      <c r="J37" s="52"/>
      <c r="K37" s="53"/>
      <c r="L37" s="98">
        <f>SUM(J37:K37)</f>
        <v>0</v>
      </c>
      <c r="M37" s="52"/>
      <c r="N37" s="53"/>
      <c r="O37" s="98">
        <f>SUM(M37:N37)</f>
        <v>0</v>
      </c>
      <c r="P37" s="52"/>
      <c r="Q37" s="53"/>
      <c r="R37" s="98">
        <f>SUM(P37:Q37)</f>
        <v>0</v>
      </c>
      <c r="S37" s="99">
        <f>P37+M37+J37</f>
        <v>0</v>
      </c>
      <c r="T37" s="100">
        <f>Q37+N37+K37</f>
        <v>0</v>
      </c>
      <c r="U37" s="101">
        <f>SUM(S37:T37)</f>
        <v>0</v>
      </c>
    </row>
    <row r="38" spans="1:21" hidden="1">
      <c r="A38" s="48"/>
      <c r="B38" s="43"/>
      <c r="C38" s="49"/>
      <c r="D38" s="77"/>
      <c r="E38" s="164">
        <v>611200</v>
      </c>
      <c r="F38" s="168" t="s">
        <v>71</v>
      </c>
      <c r="G38" s="99">
        <f>Godišnji!G37</f>
        <v>12800</v>
      </c>
      <c r="H38" s="100">
        <v>0</v>
      </c>
      <c r="I38" s="98">
        <f t="shared" ref="I38:I39" si="22">SUM(G38:H38)</f>
        <v>12800</v>
      </c>
      <c r="J38" s="52"/>
      <c r="K38" s="53"/>
      <c r="L38" s="98">
        <f t="shared" ref="L38:L39" si="23">SUM(J38:K38)</f>
        <v>0</v>
      </c>
      <c r="M38" s="52"/>
      <c r="N38" s="53"/>
      <c r="O38" s="98">
        <f t="shared" ref="O38:O39" si="24">SUM(M38:N38)</f>
        <v>0</v>
      </c>
      <c r="P38" s="52"/>
      <c r="Q38" s="53"/>
      <c r="R38" s="98">
        <f t="shared" ref="R38:R39" si="25">SUM(P38:Q38)</f>
        <v>0</v>
      </c>
      <c r="S38" s="99">
        <f t="shared" ref="S38:S39" si="26">P38+M38+J38</f>
        <v>0</v>
      </c>
      <c r="T38" s="100">
        <f t="shared" ref="T38:T39" si="27">Q38+N38+K38</f>
        <v>0</v>
      </c>
      <c r="U38" s="101">
        <f t="shared" ref="U38:U39" si="28">SUM(S38:T38)</f>
        <v>0</v>
      </c>
    </row>
    <row r="39" spans="1:21" hidden="1">
      <c r="A39" s="48"/>
      <c r="B39" s="43"/>
      <c r="C39" s="49"/>
      <c r="D39" s="77"/>
      <c r="E39" s="164">
        <v>611200</v>
      </c>
      <c r="F39" s="168" t="s">
        <v>72</v>
      </c>
      <c r="G39" s="99">
        <f>Godišnji!G38</f>
        <v>0</v>
      </c>
      <c r="H39" s="100">
        <v>0</v>
      </c>
      <c r="I39" s="98">
        <f t="shared" si="22"/>
        <v>0</v>
      </c>
      <c r="J39" s="52"/>
      <c r="K39" s="53"/>
      <c r="L39" s="98">
        <f t="shared" si="23"/>
        <v>0</v>
      </c>
      <c r="M39" s="52"/>
      <c r="N39" s="53"/>
      <c r="O39" s="98">
        <f t="shared" si="24"/>
        <v>0</v>
      </c>
      <c r="P39" s="52"/>
      <c r="Q39" s="53"/>
      <c r="R39" s="98">
        <f t="shared" si="25"/>
        <v>0</v>
      </c>
      <c r="S39" s="99">
        <f t="shared" si="26"/>
        <v>0</v>
      </c>
      <c r="T39" s="100">
        <f t="shared" si="27"/>
        <v>0</v>
      </c>
      <c r="U39" s="101">
        <f t="shared" si="28"/>
        <v>0</v>
      </c>
    </row>
    <row r="40" spans="1:21" hidden="1">
      <c r="A40" s="40"/>
      <c r="B40" s="41"/>
      <c r="C40" s="42"/>
      <c r="D40" s="77"/>
      <c r="E40" s="163">
        <v>612000</v>
      </c>
      <c r="F40" s="167" t="s">
        <v>73</v>
      </c>
      <c r="G40" s="94">
        <f>Godišnji!G39</f>
        <v>5030</v>
      </c>
      <c r="H40" s="95">
        <f t="shared" ref="H40:U40" si="29">H41</f>
        <v>0</v>
      </c>
      <c r="I40" s="96">
        <f t="shared" si="29"/>
        <v>5030</v>
      </c>
      <c r="J40" s="94">
        <f t="shared" si="29"/>
        <v>0</v>
      </c>
      <c r="K40" s="95">
        <f t="shared" si="29"/>
        <v>0</v>
      </c>
      <c r="L40" s="96">
        <f t="shared" si="29"/>
        <v>0</v>
      </c>
      <c r="M40" s="94">
        <f t="shared" si="29"/>
        <v>0</v>
      </c>
      <c r="N40" s="95">
        <f t="shared" si="29"/>
        <v>0</v>
      </c>
      <c r="O40" s="96">
        <f t="shared" si="29"/>
        <v>0</v>
      </c>
      <c r="P40" s="94">
        <f t="shared" si="29"/>
        <v>0</v>
      </c>
      <c r="Q40" s="95">
        <f t="shared" si="29"/>
        <v>0</v>
      </c>
      <c r="R40" s="96">
        <f t="shared" si="29"/>
        <v>0</v>
      </c>
      <c r="S40" s="94">
        <f t="shared" si="29"/>
        <v>0</v>
      </c>
      <c r="T40" s="95">
        <f t="shared" si="29"/>
        <v>0</v>
      </c>
      <c r="U40" s="97">
        <f t="shared" si="29"/>
        <v>0</v>
      </c>
    </row>
    <row r="41" spans="1:21" hidden="1">
      <c r="A41" s="48"/>
      <c r="B41" s="43"/>
      <c r="C41" s="49"/>
      <c r="D41" s="77"/>
      <c r="E41" s="164">
        <v>612100</v>
      </c>
      <c r="F41" s="168" t="s">
        <v>73</v>
      </c>
      <c r="G41" s="99">
        <f>Godišnji!G40</f>
        <v>5030</v>
      </c>
      <c r="H41" s="100">
        <v>0</v>
      </c>
      <c r="I41" s="98">
        <f>SUM(G41:H41)</f>
        <v>5030</v>
      </c>
      <c r="J41" s="52"/>
      <c r="K41" s="53"/>
      <c r="L41" s="98">
        <f>SUM(J41:K41)</f>
        <v>0</v>
      </c>
      <c r="M41" s="52"/>
      <c r="N41" s="53"/>
      <c r="O41" s="98">
        <f>SUM(M41:N41)</f>
        <v>0</v>
      </c>
      <c r="P41" s="52"/>
      <c r="Q41" s="53"/>
      <c r="R41" s="98">
        <f>SUM(P41:Q41)</f>
        <v>0</v>
      </c>
      <c r="S41" s="99">
        <f>P41+M41+J41</f>
        <v>0</v>
      </c>
      <c r="T41" s="100">
        <f>Q41+N41+K41</f>
        <v>0</v>
      </c>
      <c r="U41" s="101">
        <f>SUM(S41:T41)</f>
        <v>0</v>
      </c>
    </row>
    <row r="42" spans="1:21" hidden="1">
      <c r="A42" s="40"/>
      <c r="B42" s="41"/>
      <c r="C42" s="42"/>
      <c r="D42" s="77"/>
      <c r="E42" s="163">
        <v>613000</v>
      </c>
      <c r="F42" s="167" t="s">
        <v>74</v>
      </c>
      <c r="G42" s="94">
        <f>Godišnji!G41</f>
        <v>1050</v>
      </c>
      <c r="H42" s="95">
        <f t="shared" ref="H42:U42" si="30">SUM(H43:H52)</f>
        <v>0</v>
      </c>
      <c r="I42" s="96">
        <f t="shared" si="30"/>
        <v>1050</v>
      </c>
      <c r="J42" s="94">
        <f t="shared" si="30"/>
        <v>0</v>
      </c>
      <c r="K42" s="95">
        <f t="shared" si="30"/>
        <v>0</v>
      </c>
      <c r="L42" s="96">
        <f t="shared" si="30"/>
        <v>0</v>
      </c>
      <c r="M42" s="94">
        <f t="shared" si="30"/>
        <v>0</v>
      </c>
      <c r="N42" s="95">
        <f t="shared" si="30"/>
        <v>0</v>
      </c>
      <c r="O42" s="96">
        <f t="shared" si="30"/>
        <v>0</v>
      </c>
      <c r="P42" s="94">
        <f t="shared" si="30"/>
        <v>0</v>
      </c>
      <c r="Q42" s="95">
        <f t="shared" si="30"/>
        <v>0</v>
      </c>
      <c r="R42" s="96">
        <f t="shared" si="30"/>
        <v>0</v>
      </c>
      <c r="S42" s="94">
        <f t="shared" si="30"/>
        <v>0</v>
      </c>
      <c r="T42" s="95">
        <f t="shared" si="30"/>
        <v>0</v>
      </c>
      <c r="U42" s="97">
        <f t="shared" si="30"/>
        <v>0</v>
      </c>
    </row>
    <row r="43" spans="1:21" hidden="1">
      <c r="A43" s="48"/>
      <c r="B43" s="43"/>
      <c r="C43" s="49"/>
      <c r="D43" s="77"/>
      <c r="E43" s="164">
        <v>613100</v>
      </c>
      <c r="F43" s="169" t="s">
        <v>75</v>
      </c>
      <c r="G43" s="99">
        <f>Godišnji!G42</f>
        <v>500</v>
      </c>
      <c r="H43" s="100">
        <v>0</v>
      </c>
      <c r="I43" s="98">
        <f t="shared" ref="I43:I52" si="31">SUM(G43:H43)</f>
        <v>500</v>
      </c>
      <c r="J43" s="52"/>
      <c r="K43" s="53"/>
      <c r="L43" s="98">
        <f t="shared" ref="L43:L52" si="32">SUM(J43:K43)</f>
        <v>0</v>
      </c>
      <c r="M43" s="52"/>
      <c r="N43" s="53"/>
      <c r="O43" s="98">
        <f t="shared" ref="O43:O52" si="33">SUM(M43:N43)</f>
        <v>0</v>
      </c>
      <c r="P43" s="52"/>
      <c r="Q43" s="53"/>
      <c r="R43" s="98">
        <f t="shared" ref="R43:R52" si="34">SUM(P43:Q43)</f>
        <v>0</v>
      </c>
      <c r="S43" s="99">
        <f t="shared" ref="S43:S52" si="35">P43+M43+J43</f>
        <v>0</v>
      </c>
      <c r="T43" s="100">
        <f t="shared" ref="T43:T52" si="36">Q43+N43+K43</f>
        <v>0</v>
      </c>
      <c r="U43" s="101">
        <f t="shared" ref="U43:U52" si="37">SUM(S43:T43)</f>
        <v>0</v>
      </c>
    </row>
    <row r="44" spans="1:21" hidden="1">
      <c r="A44" s="48"/>
      <c r="B44" s="43"/>
      <c r="C44" s="49"/>
      <c r="D44" s="77"/>
      <c r="E44" s="164">
        <v>613200</v>
      </c>
      <c r="F44" s="169" t="s">
        <v>76</v>
      </c>
      <c r="G44" s="99">
        <f>Godišnji!G43</f>
        <v>0</v>
      </c>
      <c r="H44" s="100">
        <v>0</v>
      </c>
      <c r="I44" s="98">
        <f t="shared" si="31"/>
        <v>0</v>
      </c>
      <c r="J44" s="52"/>
      <c r="K44" s="53"/>
      <c r="L44" s="98">
        <f t="shared" si="32"/>
        <v>0</v>
      </c>
      <c r="M44" s="52"/>
      <c r="N44" s="53"/>
      <c r="O44" s="98">
        <f t="shared" si="33"/>
        <v>0</v>
      </c>
      <c r="P44" s="52"/>
      <c r="Q44" s="53"/>
      <c r="R44" s="98">
        <f t="shared" si="34"/>
        <v>0</v>
      </c>
      <c r="S44" s="99">
        <f t="shared" si="35"/>
        <v>0</v>
      </c>
      <c r="T44" s="100">
        <f t="shared" si="36"/>
        <v>0</v>
      </c>
      <c r="U44" s="101">
        <f t="shared" si="37"/>
        <v>0</v>
      </c>
    </row>
    <row r="45" spans="1:21" hidden="1">
      <c r="A45" s="48"/>
      <c r="B45" s="43"/>
      <c r="C45" s="49"/>
      <c r="D45" s="77"/>
      <c r="E45" s="164">
        <v>613300</v>
      </c>
      <c r="F45" s="169" t="s">
        <v>77</v>
      </c>
      <c r="G45" s="99">
        <f>Godišnji!G44</f>
        <v>0</v>
      </c>
      <c r="H45" s="100">
        <v>0</v>
      </c>
      <c r="I45" s="98">
        <f t="shared" si="31"/>
        <v>0</v>
      </c>
      <c r="J45" s="52"/>
      <c r="K45" s="53"/>
      <c r="L45" s="98">
        <f t="shared" si="32"/>
        <v>0</v>
      </c>
      <c r="M45" s="52"/>
      <c r="N45" s="53"/>
      <c r="O45" s="98">
        <f t="shared" si="33"/>
        <v>0</v>
      </c>
      <c r="P45" s="52"/>
      <c r="Q45" s="53"/>
      <c r="R45" s="98">
        <f t="shared" si="34"/>
        <v>0</v>
      </c>
      <c r="S45" s="99">
        <f t="shared" si="35"/>
        <v>0</v>
      </c>
      <c r="T45" s="100">
        <f t="shared" si="36"/>
        <v>0</v>
      </c>
      <c r="U45" s="101">
        <f t="shared" si="37"/>
        <v>0</v>
      </c>
    </row>
    <row r="46" spans="1:21" hidden="1">
      <c r="A46" s="48"/>
      <c r="B46" s="43"/>
      <c r="C46" s="49"/>
      <c r="D46" s="77"/>
      <c r="E46" s="164">
        <v>613400</v>
      </c>
      <c r="F46" s="169" t="s">
        <v>78</v>
      </c>
      <c r="G46" s="99">
        <f>Godišnji!G45</f>
        <v>0</v>
      </c>
      <c r="H46" s="100">
        <v>0</v>
      </c>
      <c r="I46" s="98">
        <f t="shared" si="31"/>
        <v>0</v>
      </c>
      <c r="J46" s="52"/>
      <c r="K46" s="53"/>
      <c r="L46" s="98">
        <f t="shared" si="32"/>
        <v>0</v>
      </c>
      <c r="M46" s="52"/>
      <c r="N46" s="53"/>
      <c r="O46" s="98">
        <f t="shared" si="33"/>
        <v>0</v>
      </c>
      <c r="P46" s="52"/>
      <c r="Q46" s="53"/>
      <c r="R46" s="98">
        <f t="shared" si="34"/>
        <v>0</v>
      </c>
      <c r="S46" s="99">
        <f t="shared" si="35"/>
        <v>0</v>
      </c>
      <c r="T46" s="100">
        <f t="shared" si="36"/>
        <v>0</v>
      </c>
      <c r="U46" s="101">
        <f t="shared" si="37"/>
        <v>0</v>
      </c>
    </row>
    <row r="47" spans="1:21" hidden="1">
      <c r="A47" s="48"/>
      <c r="B47" s="43"/>
      <c r="C47" s="49"/>
      <c r="D47" s="77"/>
      <c r="E47" s="164">
        <v>613500</v>
      </c>
      <c r="F47" s="169" t="s">
        <v>79</v>
      </c>
      <c r="G47" s="99">
        <f>Godišnji!G46</f>
        <v>0</v>
      </c>
      <c r="H47" s="100">
        <v>0</v>
      </c>
      <c r="I47" s="98">
        <f t="shared" si="31"/>
        <v>0</v>
      </c>
      <c r="J47" s="52"/>
      <c r="K47" s="53"/>
      <c r="L47" s="98">
        <f t="shared" si="32"/>
        <v>0</v>
      </c>
      <c r="M47" s="52"/>
      <c r="N47" s="53"/>
      <c r="O47" s="98">
        <f t="shared" si="33"/>
        <v>0</v>
      </c>
      <c r="P47" s="52"/>
      <c r="Q47" s="53"/>
      <c r="R47" s="98">
        <f t="shared" si="34"/>
        <v>0</v>
      </c>
      <c r="S47" s="99">
        <f t="shared" si="35"/>
        <v>0</v>
      </c>
      <c r="T47" s="100">
        <f t="shared" si="36"/>
        <v>0</v>
      </c>
      <c r="U47" s="101">
        <f t="shared" si="37"/>
        <v>0</v>
      </c>
    </row>
    <row r="48" spans="1:21" hidden="1">
      <c r="A48" s="48"/>
      <c r="B48" s="43"/>
      <c r="C48" s="49"/>
      <c r="D48" s="77"/>
      <c r="E48" s="164">
        <v>613600</v>
      </c>
      <c r="F48" s="169" t="s">
        <v>82</v>
      </c>
      <c r="G48" s="99">
        <f>Godišnji!G47</f>
        <v>0</v>
      </c>
      <c r="H48" s="100">
        <v>0</v>
      </c>
      <c r="I48" s="98">
        <f t="shared" si="31"/>
        <v>0</v>
      </c>
      <c r="J48" s="52"/>
      <c r="K48" s="53"/>
      <c r="L48" s="98">
        <f t="shared" si="32"/>
        <v>0</v>
      </c>
      <c r="M48" s="52"/>
      <c r="N48" s="53"/>
      <c r="O48" s="98">
        <f t="shared" si="33"/>
        <v>0</v>
      </c>
      <c r="P48" s="52"/>
      <c r="Q48" s="53"/>
      <c r="R48" s="98">
        <f t="shared" si="34"/>
        <v>0</v>
      </c>
      <c r="S48" s="99">
        <f t="shared" si="35"/>
        <v>0</v>
      </c>
      <c r="T48" s="100">
        <f t="shared" si="36"/>
        <v>0</v>
      </c>
      <c r="U48" s="101">
        <f t="shared" si="37"/>
        <v>0</v>
      </c>
    </row>
    <row r="49" spans="1:21" hidden="1">
      <c r="A49" s="48"/>
      <c r="B49" s="43"/>
      <c r="C49" s="49"/>
      <c r="D49" s="77"/>
      <c r="E49" s="164">
        <v>613700</v>
      </c>
      <c r="F49" s="169" t="s">
        <v>80</v>
      </c>
      <c r="G49" s="99">
        <f>Godišnji!G48</f>
        <v>0</v>
      </c>
      <c r="H49" s="100">
        <v>0</v>
      </c>
      <c r="I49" s="98">
        <f t="shared" si="31"/>
        <v>0</v>
      </c>
      <c r="J49" s="52"/>
      <c r="K49" s="53"/>
      <c r="L49" s="98">
        <f t="shared" si="32"/>
        <v>0</v>
      </c>
      <c r="M49" s="52"/>
      <c r="N49" s="53"/>
      <c r="O49" s="98">
        <f t="shared" si="33"/>
        <v>0</v>
      </c>
      <c r="P49" s="52"/>
      <c r="Q49" s="53"/>
      <c r="R49" s="98">
        <f t="shared" si="34"/>
        <v>0</v>
      </c>
      <c r="S49" s="99">
        <f t="shared" si="35"/>
        <v>0</v>
      </c>
      <c r="T49" s="100">
        <f t="shared" si="36"/>
        <v>0</v>
      </c>
      <c r="U49" s="101">
        <f t="shared" si="37"/>
        <v>0</v>
      </c>
    </row>
    <row r="50" spans="1:21" hidden="1">
      <c r="A50" s="48"/>
      <c r="B50" s="43"/>
      <c r="C50" s="49"/>
      <c r="D50" s="77"/>
      <c r="E50" s="164">
        <v>613800</v>
      </c>
      <c r="F50" s="169" t="s">
        <v>83</v>
      </c>
      <c r="G50" s="99">
        <f>Godišnji!G49</f>
        <v>0</v>
      </c>
      <c r="H50" s="100">
        <v>0</v>
      </c>
      <c r="I50" s="98">
        <f t="shared" si="31"/>
        <v>0</v>
      </c>
      <c r="J50" s="52"/>
      <c r="K50" s="53"/>
      <c r="L50" s="98">
        <f t="shared" si="32"/>
        <v>0</v>
      </c>
      <c r="M50" s="52"/>
      <c r="N50" s="53"/>
      <c r="O50" s="98">
        <f t="shared" si="33"/>
        <v>0</v>
      </c>
      <c r="P50" s="52"/>
      <c r="Q50" s="53"/>
      <c r="R50" s="98">
        <f t="shared" si="34"/>
        <v>0</v>
      </c>
      <c r="S50" s="99">
        <f t="shared" si="35"/>
        <v>0</v>
      </c>
      <c r="T50" s="100">
        <f t="shared" si="36"/>
        <v>0</v>
      </c>
      <c r="U50" s="101">
        <f t="shared" si="37"/>
        <v>0</v>
      </c>
    </row>
    <row r="51" spans="1:21" hidden="1">
      <c r="A51" s="48"/>
      <c r="B51" s="43"/>
      <c r="C51" s="49"/>
      <c r="D51" s="77"/>
      <c r="E51" s="164">
        <v>613900</v>
      </c>
      <c r="F51" s="169" t="s">
        <v>81</v>
      </c>
      <c r="G51" s="99">
        <f>Godišnji!G50</f>
        <v>550</v>
      </c>
      <c r="H51" s="100">
        <v>0</v>
      </c>
      <c r="I51" s="98">
        <f t="shared" si="31"/>
        <v>550</v>
      </c>
      <c r="J51" s="52"/>
      <c r="K51" s="53"/>
      <c r="L51" s="98">
        <f t="shared" si="32"/>
        <v>0</v>
      </c>
      <c r="M51" s="52"/>
      <c r="N51" s="53"/>
      <c r="O51" s="98">
        <f t="shared" si="33"/>
        <v>0</v>
      </c>
      <c r="P51" s="52"/>
      <c r="Q51" s="53"/>
      <c r="R51" s="98">
        <f t="shared" si="34"/>
        <v>0</v>
      </c>
      <c r="S51" s="99">
        <f t="shared" si="35"/>
        <v>0</v>
      </c>
      <c r="T51" s="100">
        <f t="shared" si="36"/>
        <v>0</v>
      </c>
      <c r="U51" s="101">
        <f t="shared" si="37"/>
        <v>0</v>
      </c>
    </row>
    <row r="52" spans="1:21" hidden="1">
      <c r="A52" s="48"/>
      <c r="B52" s="43"/>
      <c r="C52" s="49"/>
      <c r="D52" s="77"/>
      <c r="E52" s="164">
        <v>613900</v>
      </c>
      <c r="F52" s="169" t="s">
        <v>84</v>
      </c>
      <c r="G52" s="99">
        <f>Godišnji!G51</f>
        <v>0</v>
      </c>
      <c r="H52" s="100">
        <v>0</v>
      </c>
      <c r="I52" s="98">
        <f t="shared" si="31"/>
        <v>0</v>
      </c>
      <c r="J52" s="52"/>
      <c r="K52" s="53"/>
      <c r="L52" s="98">
        <f t="shared" si="32"/>
        <v>0</v>
      </c>
      <c r="M52" s="52"/>
      <c r="N52" s="53"/>
      <c r="O52" s="98">
        <f t="shared" si="33"/>
        <v>0</v>
      </c>
      <c r="P52" s="52"/>
      <c r="Q52" s="53"/>
      <c r="R52" s="98">
        <f t="shared" si="34"/>
        <v>0</v>
      </c>
      <c r="S52" s="99">
        <f t="shared" si="35"/>
        <v>0</v>
      </c>
      <c r="T52" s="100">
        <f t="shared" si="36"/>
        <v>0</v>
      </c>
      <c r="U52" s="101">
        <f t="shared" si="37"/>
        <v>0</v>
      </c>
    </row>
    <row r="53" spans="1:21" hidden="1">
      <c r="A53" s="40"/>
      <c r="B53" s="41"/>
      <c r="C53" s="42"/>
      <c r="D53" s="77"/>
      <c r="E53" s="163">
        <v>821000</v>
      </c>
      <c r="F53" s="167" t="s">
        <v>85</v>
      </c>
      <c r="G53" s="99">
        <f>Godišnji!G52</f>
        <v>0</v>
      </c>
      <c r="H53" s="95">
        <f t="shared" ref="H53:U53" si="38">SUM(H54:H55)</f>
        <v>0</v>
      </c>
      <c r="I53" s="96">
        <f t="shared" si="38"/>
        <v>0</v>
      </c>
      <c r="J53" s="94">
        <f t="shared" si="38"/>
        <v>0</v>
      </c>
      <c r="K53" s="95">
        <f t="shared" si="38"/>
        <v>0</v>
      </c>
      <c r="L53" s="96">
        <f t="shared" si="38"/>
        <v>0</v>
      </c>
      <c r="M53" s="94">
        <f t="shared" si="38"/>
        <v>0</v>
      </c>
      <c r="N53" s="95">
        <f t="shared" si="38"/>
        <v>0</v>
      </c>
      <c r="O53" s="96">
        <f t="shared" si="38"/>
        <v>0</v>
      </c>
      <c r="P53" s="94">
        <f t="shared" si="38"/>
        <v>0</v>
      </c>
      <c r="Q53" s="95">
        <f t="shared" si="38"/>
        <v>0</v>
      </c>
      <c r="R53" s="96">
        <f t="shared" si="38"/>
        <v>0</v>
      </c>
      <c r="S53" s="94">
        <f t="shared" si="38"/>
        <v>0</v>
      </c>
      <c r="T53" s="95">
        <f t="shared" si="38"/>
        <v>0</v>
      </c>
      <c r="U53" s="97">
        <f t="shared" si="38"/>
        <v>0</v>
      </c>
    </row>
    <row r="54" spans="1:21" hidden="1">
      <c r="A54" s="48"/>
      <c r="B54" s="43"/>
      <c r="C54" s="49"/>
      <c r="D54" s="77"/>
      <c r="E54" s="164">
        <v>821200</v>
      </c>
      <c r="F54" s="168" t="s">
        <v>86</v>
      </c>
      <c r="G54" s="99">
        <f>Godišnji!G53</f>
        <v>0</v>
      </c>
      <c r="H54" s="100">
        <v>0</v>
      </c>
      <c r="I54" s="98">
        <f>SUM(G54:H54)</f>
        <v>0</v>
      </c>
      <c r="J54" s="52"/>
      <c r="K54" s="53"/>
      <c r="L54" s="98">
        <f>SUM(J54:K54)</f>
        <v>0</v>
      </c>
      <c r="M54" s="52"/>
      <c r="N54" s="53"/>
      <c r="O54" s="98">
        <f>SUM(M54:N54)</f>
        <v>0</v>
      </c>
      <c r="P54" s="52"/>
      <c r="Q54" s="53"/>
      <c r="R54" s="98">
        <f>SUM(P54:Q54)</f>
        <v>0</v>
      </c>
      <c r="S54" s="99">
        <f t="shared" ref="S54:S55" si="39">P54+M54+J54</f>
        <v>0</v>
      </c>
      <c r="T54" s="100">
        <f t="shared" ref="T54:T55" si="40">Q54+N54+K54</f>
        <v>0</v>
      </c>
      <c r="U54" s="101">
        <f>SUM(S54:T54)</f>
        <v>0</v>
      </c>
    </row>
    <row r="55" spans="1:21" ht="12.75" hidden="1" thickBot="1">
      <c r="A55" s="55"/>
      <c r="B55" s="56"/>
      <c r="C55" s="57"/>
      <c r="D55" s="56"/>
      <c r="E55" s="165">
        <v>821300</v>
      </c>
      <c r="F55" s="170" t="s">
        <v>87</v>
      </c>
      <c r="G55" s="103">
        <f>Godišnji!G54</f>
        <v>0</v>
      </c>
      <c r="H55" s="104">
        <v>0</v>
      </c>
      <c r="I55" s="102">
        <f>SUM(G55:H55)</f>
        <v>0</v>
      </c>
      <c r="J55" s="60"/>
      <c r="K55" s="61"/>
      <c r="L55" s="102">
        <f>SUM(J55:K55)</f>
        <v>0</v>
      </c>
      <c r="M55" s="60"/>
      <c r="N55" s="61"/>
      <c r="O55" s="102">
        <f>SUM(M55:N55)</f>
        <v>0</v>
      </c>
      <c r="P55" s="60"/>
      <c r="Q55" s="61"/>
      <c r="R55" s="102">
        <f>SUM(P55:Q55)</f>
        <v>0</v>
      </c>
      <c r="S55" s="103">
        <f t="shared" si="39"/>
        <v>0</v>
      </c>
      <c r="T55" s="104">
        <f t="shared" si="40"/>
        <v>0</v>
      </c>
      <c r="U55" s="105">
        <f>SUM(S55:T55)</f>
        <v>0</v>
      </c>
    </row>
    <row r="56" spans="1:21" ht="12.75" hidden="1" thickBot="1">
      <c r="A56" s="62"/>
      <c r="B56" s="63"/>
      <c r="C56" s="64"/>
      <c r="D56" s="78"/>
      <c r="E56" s="63"/>
      <c r="F56" s="171" t="s">
        <v>89</v>
      </c>
      <c r="G56" s="106">
        <f>G36+G40+G42+G53</f>
        <v>63560</v>
      </c>
      <c r="H56" s="107">
        <f t="shared" ref="H56:U56" si="41">H36+H40+H42+H53</f>
        <v>0</v>
      </c>
      <c r="I56" s="108">
        <f t="shared" si="41"/>
        <v>63560</v>
      </c>
      <c r="J56" s="106">
        <f t="shared" si="41"/>
        <v>0</v>
      </c>
      <c r="K56" s="107">
        <f t="shared" si="41"/>
        <v>0</v>
      </c>
      <c r="L56" s="108">
        <f t="shared" si="41"/>
        <v>0</v>
      </c>
      <c r="M56" s="106">
        <f t="shared" si="41"/>
        <v>0</v>
      </c>
      <c r="N56" s="107">
        <f t="shared" si="41"/>
        <v>0</v>
      </c>
      <c r="O56" s="108">
        <f t="shared" si="41"/>
        <v>0</v>
      </c>
      <c r="P56" s="106">
        <f t="shared" si="41"/>
        <v>0</v>
      </c>
      <c r="Q56" s="107">
        <f t="shared" si="41"/>
        <v>0</v>
      </c>
      <c r="R56" s="108">
        <f t="shared" si="41"/>
        <v>0</v>
      </c>
      <c r="S56" s="106">
        <f t="shared" si="41"/>
        <v>0</v>
      </c>
      <c r="T56" s="107">
        <f t="shared" si="41"/>
        <v>0</v>
      </c>
      <c r="U56" s="109">
        <f t="shared" si="41"/>
        <v>0</v>
      </c>
    </row>
    <row r="57" spans="1:21" hidden="1">
      <c r="D57" s="67"/>
      <c r="G57" s="179"/>
      <c r="H57" s="179"/>
      <c r="I57" s="179"/>
      <c r="U57" s="137"/>
    </row>
    <row r="58" spans="1:21" hidden="1">
      <c r="A58" s="172" t="s">
        <v>91</v>
      </c>
      <c r="B58" s="173" t="s">
        <v>67</v>
      </c>
      <c r="C58" s="174" t="s">
        <v>68</v>
      </c>
      <c r="D58" s="76"/>
      <c r="E58" s="43"/>
      <c r="F58" s="167" t="s">
        <v>5</v>
      </c>
      <c r="G58" s="180"/>
      <c r="H58" s="181"/>
      <c r="I58" s="182"/>
      <c r="J58" s="48"/>
      <c r="K58" s="43"/>
      <c r="L58" s="49"/>
      <c r="M58" s="48"/>
      <c r="N58" s="43"/>
      <c r="O58" s="49"/>
      <c r="P58" s="48"/>
      <c r="Q58" s="43"/>
      <c r="R58" s="49"/>
      <c r="S58" s="48"/>
      <c r="T58" s="43"/>
      <c r="U58" s="74"/>
    </row>
    <row r="59" spans="1:21" hidden="1">
      <c r="A59" s="40"/>
      <c r="B59" s="41"/>
      <c r="C59" s="42"/>
      <c r="D59" s="77"/>
      <c r="E59" s="163">
        <v>600000</v>
      </c>
      <c r="F59" s="167" t="s">
        <v>210</v>
      </c>
      <c r="G59" s="94">
        <f>SUM(G60:G62)</f>
        <v>645000</v>
      </c>
      <c r="H59" s="95">
        <f>SUM(H60:H62)</f>
        <v>0</v>
      </c>
      <c r="I59" s="96">
        <f t="shared" ref="I59:U59" si="42">SUM(I60:I62)</f>
        <v>645000</v>
      </c>
      <c r="J59" s="94">
        <f t="shared" si="42"/>
        <v>0</v>
      </c>
      <c r="K59" s="95">
        <f t="shared" si="42"/>
        <v>0</v>
      </c>
      <c r="L59" s="96">
        <f t="shared" si="42"/>
        <v>0</v>
      </c>
      <c r="M59" s="94">
        <f t="shared" si="42"/>
        <v>0</v>
      </c>
      <c r="N59" s="95">
        <f t="shared" si="42"/>
        <v>0</v>
      </c>
      <c r="O59" s="96">
        <f t="shared" si="42"/>
        <v>0</v>
      </c>
      <c r="P59" s="94">
        <f t="shared" si="42"/>
        <v>0</v>
      </c>
      <c r="Q59" s="95">
        <f t="shared" si="42"/>
        <v>0</v>
      </c>
      <c r="R59" s="96">
        <f t="shared" si="42"/>
        <v>0</v>
      </c>
      <c r="S59" s="94">
        <f t="shared" si="42"/>
        <v>0</v>
      </c>
      <c r="T59" s="95">
        <f t="shared" si="42"/>
        <v>0</v>
      </c>
      <c r="U59" s="97">
        <f t="shared" si="42"/>
        <v>0</v>
      </c>
    </row>
    <row r="60" spans="1:21" hidden="1">
      <c r="A60" s="48"/>
      <c r="B60" s="43"/>
      <c r="C60" s="49"/>
      <c r="D60" s="77"/>
      <c r="E60" s="164">
        <v>600000</v>
      </c>
      <c r="F60" s="168" t="s">
        <v>211</v>
      </c>
      <c r="G60" s="99">
        <f>Godišnji!G59</f>
        <v>600000</v>
      </c>
      <c r="H60" s="100">
        <v>0</v>
      </c>
      <c r="I60" s="98">
        <f>SUM(G60:H60)</f>
        <v>600000</v>
      </c>
      <c r="J60" s="52"/>
      <c r="K60" s="53"/>
      <c r="L60" s="98">
        <f>SUM(J60:K60)</f>
        <v>0</v>
      </c>
      <c r="M60" s="52"/>
      <c r="N60" s="53"/>
      <c r="O60" s="98">
        <f>SUM(M60:N60)</f>
        <v>0</v>
      </c>
      <c r="P60" s="52"/>
      <c r="Q60" s="53"/>
      <c r="R60" s="98">
        <f>SUM(P60:Q60)</f>
        <v>0</v>
      </c>
      <c r="S60" s="99">
        <f>P60+M60+J60</f>
        <v>0</v>
      </c>
      <c r="T60" s="100">
        <f>Q60+N60+K60</f>
        <v>0</v>
      </c>
      <c r="U60" s="101">
        <f>SUM(S60:T60)</f>
        <v>0</v>
      </c>
    </row>
    <row r="61" spans="1:21" hidden="1">
      <c r="A61" s="48"/>
      <c r="B61" s="43"/>
      <c r="C61" s="49"/>
      <c r="D61" s="77"/>
      <c r="E61" s="164">
        <v>600000</v>
      </c>
      <c r="F61" s="168" t="s">
        <v>212</v>
      </c>
      <c r="G61" s="99">
        <f>Godišnji!G60</f>
        <v>30000</v>
      </c>
      <c r="H61" s="100">
        <v>0</v>
      </c>
      <c r="I61" s="98">
        <f t="shared" ref="I61:I62" si="43">SUM(G61:H61)</f>
        <v>30000</v>
      </c>
      <c r="J61" s="52"/>
      <c r="K61" s="53"/>
      <c r="L61" s="98">
        <f t="shared" ref="L61:L62" si="44">SUM(J61:K61)</f>
        <v>0</v>
      </c>
      <c r="M61" s="52"/>
      <c r="N61" s="53"/>
      <c r="O61" s="98">
        <f t="shared" ref="O61:O62" si="45">SUM(M61:N61)</f>
        <v>0</v>
      </c>
      <c r="P61" s="52"/>
      <c r="Q61" s="53"/>
      <c r="R61" s="98">
        <f t="shared" ref="R61:R62" si="46">SUM(P61:Q61)</f>
        <v>0</v>
      </c>
      <c r="S61" s="99">
        <f t="shared" ref="S61:S62" si="47">P61+M61+J61</f>
        <v>0</v>
      </c>
      <c r="T61" s="100">
        <f t="shared" ref="T61:T62" si="48">Q61+N61+K61</f>
        <v>0</v>
      </c>
      <c r="U61" s="101">
        <f t="shared" ref="U61:U62" si="49">SUM(S61:T61)</f>
        <v>0</v>
      </c>
    </row>
    <row r="62" spans="1:21" hidden="1">
      <c r="A62" s="48"/>
      <c r="B62" s="43"/>
      <c r="C62" s="49"/>
      <c r="D62" s="77"/>
      <c r="E62" s="164">
        <v>600000</v>
      </c>
      <c r="F62" s="168" t="s">
        <v>213</v>
      </c>
      <c r="G62" s="99">
        <f>Godišnji!G61</f>
        <v>15000</v>
      </c>
      <c r="H62" s="100">
        <v>0</v>
      </c>
      <c r="I62" s="98">
        <f t="shared" si="43"/>
        <v>15000</v>
      </c>
      <c r="J62" s="52"/>
      <c r="K62" s="53"/>
      <c r="L62" s="98">
        <f t="shared" si="44"/>
        <v>0</v>
      </c>
      <c r="M62" s="52"/>
      <c r="N62" s="53"/>
      <c r="O62" s="98">
        <f t="shared" si="45"/>
        <v>0</v>
      </c>
      <c r="P62" s="52"/>
      <c r="Q62" s="53"/>
      <c r="R62" s="98">
        <f t="shared" si="46"/>
        <v>0</v>
      </c>
      <c r="S62" s="99">
        <f t="shared" si="47"/>
        <v>0</v>
      </c>
      <c r="T62" s="100">
        <f t="shared" si="48"/>
        <v>0</v>
      </c>
      <c r="U62" s="101">
        <f t="shared" si="49"/>
        <v>0</v>
      </c>
    </row>
    <row r="63" spans="1:21" hidden="1">
      <c r="A63" s="40"/>
      <c r="B63" s="41"/>
      <c r="C63" s="42"/>
      <c r="D63" s="77"/>
      <c r="E63" s="163">
        <v>611000</v>
      </c>
      <c r="F63" s="167" t="s">
        <v>69</v>
      </c>
      <c r="G63" s="94">
        <f>SUM(G64:G66)</f>
        <v>355500</v>
      </c>
      <c r="H63" s="95">
        <f>SUM(H64:H66)</f>
        <v>0</v>
      </c>
      <c r="I63" s="96">
        <f t="shared" ref="I63:U63" si="50">SUM(I64:I66)</f>
        <v>355500</v>
      </c>
      <c r="J63" s="94">
        <f t="shared" si="50"/>
        <v>0</v>
      </c>
      <c r="K63" s="95">
        <f t="shared" si="50"/>
        <v>0</v>
      </c>
      <c r="L63" s="96">
        <f t="shared" si="50"/>
        <v>0</v>
      </c>
      <c r="M63" s="94">
        <f t="shared" si="50"/>
        <v>0</v>
      </c>
      <c r="N63" s="95">
        <f t="shared" si="50"/>
        <v>0</v>
      </c>
      <c r="O63" s="96">
        <f t="shared" si="50"/>
        <v>0</v>
      </c>
      <c r="P63" s="94">
        <f t="shared" si="50"/>
        <v>0</v>
      </c>
      <c r="Q63" s="95">
        <f t="shared" si="50"/>
        <v>0</v>
      </c>
      <c r="R63" s="96">
        <f t="shared" si="50"/>
        <v>0</v>
      </c>
      <c r="S63" s="94">
        <f t="shared" si="50"/>
        <v>0</v>
      </c>
      <c r="T63" s="95">
        <f t="shared" si="50"/>
        <v>0</v>
      </c>
      <c r="U63" s="97">
        <f t="shared" si="50"/>
        <v>0</v>
      </c>
    </row>
    <row r="64" spans="1:21" hidden="1">
      <c r="A64" s="48"/>
      <c r="B64" s="43"/>
      <c r="C64" s="49"/>
      <c r="D64" s="77"/>
      <c r="E64" s="164">
        <v>611100</v>
      </c>
      <c r="F64" s="168" t="s">
        <v>70</v>
      </c>
      <c r="G64" s="99">
        <f>Godišnji!G63</f>
        <v>128000</v>
      </c>
      <c r="H64" s="100">
        <v>0</v>
      </c>
      <c r="I64" s="98">
        <f>SUM(G64:H64)</f>
        <v>128000</v>
      </c>
      <c r="J64" s="52"/>
      <c r="K64" s="53"/>
      <c r="L64" s="98">
        <f>SUM(J64:K64)</f>
        <v>0</v>
      </c>
      <c r="M64" s="52"/>
      <c r="N64" s="53"/>
      <c r="O64" s="98">
        <f>SUM(M64:N64)</f>
        <v>0</v>
      </c>
      <c r="P64" s="52"/>
      <c r="Q64" s="53"/>
      <c r="R64" s="98">
        <f>SUM(P64:Q64)</f>
        <v>0</v>
      </c>
      <c r="S64" s="99">
        <f>P64+M64+J64</f>
        <v>0</v>
      </c>
      <c r="T64" s="100">
        <f>Q64+N64+K64</f>
        <v>0</v>
      </c>
      <c r="U64" s="101">
        <f>SUM(S64:T64)</f>
        <v>0</v>
      </c>
    </row>
    <row r="65" spans="1:21" hidden="1">
      <c r="A65" s="48"/>
      <c r="B65" s="43"/>
      <c r="C65" s="49"/>
      <c r="D65" s="77"/>
      <c r="E65" s="164">
        <v>611200</v>
      </c>
      <c r="F65" s="168" t="s">
        <v>71</v>
      </c>
      <c r="G65" s="99">
        <f>Godišnji!G64</f>
        <v>25600</v>
      </c>
      <c r="H65" s="100">
        <v>0</v>
      </c>
      <c r="I65" s="98">
        <f t="shared" ref="I65:I66" si="51">SUM(G65:H65)</f>
        <v>25600</v>
      </c>
      <c r="J65" s="52"/>
      <c r="K65" s="53"/>
      <c r="L65" s="98">
        <f t="shared" ref="L65:L66" si="52">SUM(J65:K65)</f>
        <v>0</v>
      </c>
      <c r="M65" s="52"/>
      <c r="N65" s="53"/>
      <c r="O65" s="98">
        <f t="shared" ref="O65:O66" si="53">SUM(M65:N65)</f>
        <v>0</v>
      </c>
      <c r="P65" s="52"/>
      <c r="Q65" s="53"/>
      <c r="R65" s="98">
        <f t="shared" ref="R65:R66" si="54">SUM(P65:Q65)</f>
        <v>0</v>
      </c>
      <c r="S65" s="99">
        <f t="shared" ref="S65:S66" si="55">P65+M65+J65</f>
        <v>0</v>
      </c>
      <c r="T65" s="100">
        <f t="shared" ref="T65:T66" si="56">Q65+N65+K65</f>
        <v>0</v>
      </c>
      <c r="U65" s="101">
        <f t="shared" ref="U65:U66" si="57">SUM(S65:T65)</f>
        <v>0</v>
      </c>
    </row>
    <row r="66" spans="1:21" hidden="1">
      <c r="A66" s="48"/>
      <c r="B66" s="43"/>
      <c r="C66" s="49"/>
      <c r="D66" s="77"/>
      <c r="E66" s="164">
        <v>611200</v>
      </c>
      <c r="F66" s="168" t="s">
        <v>72</v>
      </c>
      <c r="G66" s="99">
        <f>Godišnji!G65</f>
        <v>201900</v>
      </c>
      <c r="H66" s="100">
        <v>0</v>
      </c>
      <c r="I66" s="98">
        <f t="shared" si="51"/>
        <v>201900</v>
      </c>
      <c r="J66" s="52"/>
      <c r="K66" s="53"/>
      <c r="L66" s="98">
        <f t="shared" si="52"/>
        <v>0</v>
      </c>
      <c r="M66" s="52"/>
      <c r="N66" s="53"/>
      <c r="O66" s="98">
        <f t="shared" si="53"/>
        <v>0</v>
      </c>
      <c r="P66" s="52"/>
      <c r="Q66" s="53"/>
      <c r="R66" s="98">
        <f t="shared" si="54"/>
        <v>0</v>
      </c>
      <c r="S66" s="99">
        <f t="shared" si="55"/>
        <v>0</v>
      </c>
      <c r="T66" s="100">
        <f t="shared" si="56"/>
        <v>0</v>
      </c>
      <c r="U66" s="101">
        <f t="shared" si="57"/>
        <v>0</v>
      </c>
    </row>
    <row r="67" spans="1:21" hidden="1">
      <c r="A67" s="40"/>
      <c r="B67" s="41"/>
      <c r="C67" s="42"/>
      <c r="D67" s="77"/>
      <c r="E67" s="163">
        <v>612000</v>
      </c>
      <c r="F67" s="167" t="s">
        <v>73</v>
      </c>
      <c r="G67" s="94">
        <f>G68</f>
        <v>13760</v>
      </c>
      <c r="H67" s="95">
        <f>H68</f>
        <v>0</v>
      </c>
      <c r="I67" s="96">
        <f t="shared" ref="I67:U67" si="58">I68</f>
        <v>13760</v>
      </c>
      <c r="J67" s="94">
        <f t="shared" si="58"/>
        <v>0</v>
      </c>
      <c r="K67" s="95">
        <f t="shared" si="58"/>
        <v>0</v>
      </c>
      <c r="L67" s="96">
        <f t="shared" si="58"/>
        <v>0</v>
      </c>
      <c r="M67" s="94">
        <f t="shared" si="58"/>
        <v>0</v>
      </c>
      <c r="N67" s="95">
        <f t="shared" si="58"/>
        <v>0</v>
      </c>
      <c r="O67" s="96">
        <f t="shared" si="58"/>
        <v>0</v>
      </c>
      <c r="P67" s="94">
        <f t="shared" si="58"/>
        <v>0</v>
      </c>
      <c r="Q67" s="95">
        <f t="shared" si="58"/>
        <v>0</v>
      </c>
      <c r="R67" s="96">
        <f t="shared" si="58"/>
        <v>0</v>
      </c>
      <c r="S67" s="94">
        <f t="shared" si="58"/>
        <v>0</v>
      </c>
      <c r="T67" s="95">
        <f t="shared" si="58"/>
        <v>0</v>
      </c>
      <c r="U67" s="97">
        <f t="shared" si="58"/>
        <v>0</v>
      </c>
    </row>
    <row r="68" spans="1:21" hidden="1">
      <c r="A68" s="48"/>
      <c r="B68" s="43"/>
      <c r="C68" s="49"/>
      <c r="D68" s="77"/>
      <c r="E68" s="164">
        <v>612100</v>
      </c>
      <c r="F68" s="168" t="s">
        <v>73</v>
      </c>
      <c r="G68" s="99">
        <f>Godišnji!G67</f>
        <v>13760</v>
      </c>
      <c r="H68" s="100">
        <v>0</v>
      </c>
      <c r="I68" s="98">
        <f>SUM(G68:H68)</f>
        <v>13760</v>
      </c>
      <c r="J68" s="52"/>
      <c r="K68" s="53"/>
      <c r="L68" s="98">
        <f>SUM(J68:K68)</f>
        <v>0</v>
      </c>
      <c r="M68" s="52"/>
      <c r="N68" s="53"/>
      <c r="O68" s="98">
        <f>SUM(M68:N68)</f>
        <v>0</v>
      </c>
      <c r="P68" s="52"/>
      <c r="Q68" s="53"/>
      <c r="R68" s="98">
        <f>SUM(P68:Q68)</f>
        <v>0</v>
      </c>
      <c r="S68" s="99">
        <f>P68+M68+J68</f>
        <v>0</v>
      </c>
      <c r="T68" s="100">
        <f>Q68+N68+K68</f>
        <v>0</v>
      </c>
      <c r="U68" s="101">
        <f>SUM(S68:T68)</f>
        <v>0</v>
      </c>
    </row>
    <row r="69" spans="1:21" hidden="1">
      <c r="A69" s="40"/>
      <c r="B69" s="41"/>
      <c r="C69" s="42"/>
      <c r="D69" s="77"/>
      <c r="E69" s="163">
        <v>613000</v>
      </c>
      <c r="F69" s="167" t="s">
        <v>74</v>
      </c>
      <c r="G69" s="94">
        <f>SUM(G70:G80)</f>
        <v>433260</v>
      </c>
      <c r="H69" s="95">
        <f>SUM(H70:H80)</f>
        <v>0</v>
      </c>
      <c r="I69" s="96">
        <f t="shared" ref="I69:U69" si="59">SUM(I70:I80)</f>
        <v>433260</v>
      </c>
      <c r="J69" s="94">
        <f t="shared" si="59"/>
        <v>0</v>
      </c>
      <c r="K69" s="95">
        <f t="shared" si="59"/>
        <v>0</v>
      </c>
      <c r="L69" s="96">
        <f t="shared" si="59"/>
        <v>0</v>
      </c>
      <c r="M69" s="94">
        <f t="shared" si="59"/>
        <v>0</v>
      </c>
      <c r="N69" s="95">
        <f t="shared" si="59"/>
        <v>0</v>
      </c>
      <c r="O69" s="96">
        <f t="shared" si="59"/>
        <v>0</v>
      </c>
      <c r="P69" s="94">
        <f t="shared" si="59"/>
        <v>0</v>
      </c>
      <c r="Q69" s="95">
        <f t="shared" si="59"/>
        <v>0</v>
      </c>
      <c r="R69" s="96">
        <f t="shared" si="59"/>
        <v>0</v>
      </c>
      <c r="S69" s="94">
        <f t="shared" si="59"/>
        <v>0</v>
      </c>
      <c r="T69" s="95">
        <f t="shared" si="59"/>
        <v>0</v>
      </c>
      <c r="U69" s="97">
        <f t="shared" si="59"/>
        <v>0</v>
      </c>
    </row>
    <row r="70" spans="1:21" hidden="1">
      <c r="A70" s="48"/>
      <c r="B70" s="43"/>
      <c r="C70" s="49"/>
      <c r="D70" s="77"/>
      <c r="E70" s="164">
        <v>613100</v>
      </c>
      <c r="F70" s="169" t="s">
        <v>75</v>
      </c>
      <c r="G70" s="99">
        <f>Godišnji!G69</f>
        <v>14000</v>
      </c>
      <c r="H70" s="100">
        <v>0</v>
      </c>
      <c r="I70" s="98">
        <f t="shared" ref="I70:I80" si="60">SUM(G70:H70)</f>
        <v>14000</v>
      </c>
      <c r="J70" s="52"/>
      <c r="K70" s="53"/>
      <c r="L70" s="98">
        <f t="shared" ref="L70:L80" si="61">SUM(J70:K70)</f>
        <v>0</v>
      </c>
      <c r="M70" s="52"/>
      <c r="N70" s="53"/>
      <c r="O70" s="98">
        <f t="shared" ref="O70:O80" si="62">SUM(M70:N70)</f>
        <v>0</v>
      </c>
      <c r="P70" s="52"/>
      <c r="Q70" s="53"/>
      <c r="R70" s="98">
        <f t="shared" ref="R70:R80" si="63">SUM(P70:Q70)</f>
        <v>0</v>
      </c>
      <c r="S70" s="99">
        <f t="shared" ref="S70:S80" si="64">P70+M70+J70</f>
        <v>0</v>
      </c>
      <c r="T70" s="100">
        <f t="shared" ref="T70:T80" si="65">Q70+N70+K70</f>
        <v>0</v>
      </c>
      <c r="U70" s="101">
        <f t="shared" ref="U70:U80" si="66">SUM(S70:T70)</f>
        <v>0</v>
      </c>
    </row>
    <row r="71" spans="1:21" hidden="1">
      <c r="A71" s="48"/>
      <c r="B71" s="43"/>
      <c r="C71" s="49"/>
      <c r="D71" s="77"/>
      <c r="E71" s="164">
        <v>613200</v>
      </c>
      <c r="F71" s="169" t="s">
        <v>76</v>
      </c>
      <c r="G71" s="99">
        <f>Godišnji!G70</f>
        <v>0</v>
      </c>
      <c r="H71" s="100">
        <v>0</v>
      </c>
      <c r="I71" s="98">
        <f t="shared" si="60"/>
        <v>0</v>
      </c>
      <c r="J71" s="52"/>
      <c r="K71" s="53"/>
      <c r="L71" s="98">
        <f t="shared" si="61"/>
        <v>0</v>
      </c>
      <c r="M71" s="52"/>
      <c r="N71" s="53"/>
      <c r="O71" s="98">
        <f t="shared" si="62"/>
        <v>0</v>
      </c>
      <c r="P71" s="52"/>
      <c r="Q71" s="53"/>
      <c r="R71" s="98">
        <f t="shared" si="63"/>
        <v>0</v>
      </c>
      <c r="S71" s="99">
        <f t="shared" si="64"/>
        <v>0</v>
      </c>
      <c r="T71" s="100">
        <f t="shared" si="65"/>
        <v>0</v>
      </c>
      <c r="U71" s="101">
        <f t="shared" si="66"/>
        <v>0</v>
      </c>
    </row>
    <row r="72" spans="1:21" hidden="1">
      <c r="A72" s="48"/>
      <c r="B72" s="43"/>
      <c r="C72" s="49"/>
      <c r="D72" s="77"/>
      <c r="E72" s="164">
        <v>613300</v>
      </c>
      <c r="F72" s="169" t="s">
        <v>77</v>
      </c>
      <c r="G72" s="99">
        <v>5500</v>
      </c>
      <c r="H72" s="100">
        <v>0</v>
      </c>
      <c r="I72" s="98">
        <f t="shared" si="60"/>
        <v>5500</v>
      </c>
      <c r="J72" s="52"/>
      <c r="K72" s="53"/>
      <c r="L72" s="98">
        <f t="shared" si="61"/>
        <v>0</v>
      </c>
      <c r="M72" s="52"/>
      <c r="N72" s="53"/>
      <c r="O72" s="98">
        <f t="shared" si="62"/>
        <v>0</v>
      </c>
      <c r="P72" s="52"/>
      <c r="Q72" s="53"/>
      <c r="R72" s="98">
        <f t="shared" si="63"/>
        <v>0</v>
      </c>
      <c r="S72" s="99">
        <f t="shared" si="64"/>
        <v>0</v>
      </c>
      <c r="T72" s="100">
        <f t="shared" si="65"/>
        <v>0</v>
      </c>
      <c r="U72" s="101">
        <f t="shared" si="66"/>
        <v>0</v>
      </c>
    </row>
    <row r="73" spans="1:21" hidden="1">
      <c r="A73" s="48"/>
      <c r="B73" s="43"/>
      <c r="C73" s="49"/>
      <c r="D73" s="77"/>
      <c r="E73" s="164">
        <v>613400</v>
      </c>
      <c r="F73" s="169" t="s">
        <v>78</v>
      </c>
      <c r="G73" s="99">
        <f>Godišnji!G72</f>
        <v>1500</v>
      </c>
      <c r="H73" s="100">
        <v>0</v>
      </c>
      <c r="I73" s="98">
        <f t="shared" si="60"/>
        <v>1500</v>
      </c>
      <c r="J73" s="52"/>
      <c r="K73" s="53"/>
      <c r="L73" s="98">
        <f t="shared" si="61"/>
        <v>0</v>
      </c>
      <c r="M73" s="52"/>
      <c r="N73" s="53"/>
      <c r="O73" s="98">
        <f t="shared" si="62"/>
        <v>0</v>
      </c>
      <c r="P73" s="52"/>
      <c r="Q73" s="53"/>
      <c r="R73" s="98">
        <f t="shared" si="63"/>
        <v>0</v>
      </c>
      <c r="S73" s="99">
        <f t="shared" si="64"/>
        <v>0</v>
      </c>
      <c r="T73" s="100">
        <f t="shared" si="65"/>
        <v>0</v>
      </c>
      <c r="U73" s="101">
        <f t="shared" si="66"/>
        <v>0</v>
      </c>
    </row>
    <row r="74" spans="1:21" hidden="1">
      <c r="A74" s="48"/>
      <c r="B74" s="43"/>
      <c r="C74" s="49"/>
      <c r="D74" s="77"/>
      <c r="E74" s="164">
        <v>613500</v>
      </c>
      <c r="F74" s="169" t="s">
        <v>79</v>
      </c>
      <c r="G74" s="99">
        <f>Godišnji!G73</f>
        <v>1500</v>
      </c>
      <c r="H74" s="100">
        <v>0</v>
      </c>
      <c r="I74" s="98">
        <f t="shared" si="60"/>
        <v>1500</v>
      </c>
      <c r="J74" s="52"/>
      <c r="K74" s="53"/>
      <c r="L74" s="98">
        <f t="shared" si="61"/>
        <v>0</v>
      </c>
      <c r="M74" s="52"/>
      <c r="N74" s="53"/>
      <c r="O74" s="98">
        <f t="shared" si="62"/>
        <v>0</v>
      </c>
      <c r="P74" s="52"/>
      <c r="Q74" s="53"/>
      <c r="R74" s="98">
        <f t="shared" si="63"/>
        <v>0</v>
      </c>
      <c r="S74" s="99">
        <f t="shared" si="64"/>
        <v>0</v>
      </c>
      <c r="T74" s="100">
        <f t="shared" si="65"/>
        <v>0</v>
      </c>
      <c r="U74" s="101">
        <f t="shared" si="66"/>
        <v>0</v>
      </c>
    </row>
    <row r="75" spans="1:21" hidden="1">
      <c r="A75" s="48"/>
      <c r="B75" s="43"/>
      <c r="C75" s="49"/>
      <c r="D75" s="77"/>
      <c r="E75" s="164">
        <v>613600</v>
      </c>
      <c r="F75" s="169" t="s">
        <v>82</v>
      </c>
      <c r="G75" s="99">
        <f>Godišnji!G74</f>
        <v>0</v>
      </c>
      <c r="H75" s="100">
        <v>0</v>
      </c>
      <c r="I75" s="98">
        <f t="shared" si="60"/>
        <v>0</v>
      </c>
      <c r="J75" s="52"/>
      <c r="K75" s="53"/>
      <c r="L75" s="98">
        <f t="shared" si="61"/>
        <v>0</v>
      </c>
      <c r="M75" s="52"/>
      <c r="N75" s="53"/>
      <c r="O75" s="98">
        <f t="shared" si="62"/>
        <v>0</v>
      </c>
      <c r="P75" s="52"/>
      <c r="Q75" s="53"/>
      <c r="R75" s="98">
        <f t="shared" si="63"/>
        <v>0</v>
      </c>
      <c r="S75" s="99">
        <f t="shared" si="64"/>
        <v>0</v>
      </c>
      <c r="T75" s="100">
        <f t="shared" si="65"/>
        <v>0</v>
      </c>
      <c r="U75" s="101">
        <f t="shared" si="66"/>
        <v>0</v>
      </c>
    </row>
    <row r="76" spans="1:21" hidden="1">
      <c r="A76" s="48"/>
      <c r="B76" s="43"/>
      <c r="C76" s="49"/>
      <c r="D76" s="77"/>
      <c r="E76" s="164">
        <v>613700</v>
      </c>
      <c r="F76" s="169" t="s">
        <v>80</v>
      </c>
      <c r="G76" s="99">
        <f>Godišnji!G75</f>
        <v>7000</v>
      </c>
      <c r="H76" s="100">
        <v>0</v>
      </c>
      <c r="I76" s="98">
        <f t="shared" si="60"/>
        <v>7000</v>
      </c>
      <c r="J76" s="52"/>
      <c r="K76" s="53"/>
      <c r="L76" s="98">
        <f t="shared" si="61"/>
        <v>0</v>
      </c>
      <c r="M76" s="52"/>
      <c r="N76" s="53"/>
      <c r="O76" s="98">
        <f t="shared" si="62"/>
        <v>0</v>
      </c>
      <c r="P76" s="52"/>
      <c r="Q76" s="53"/>
      <c r="R76" s="98">
        <f t="shared" si="63"/>
        <v>0</v>
      </c>
      <c r="S76" s="99">
        <f t="shared" si="64"/>
        <v>0</v>
      </c>
      <c r="T76" s="100">
        <f t="shared" si="65"/>
        <v>0</v>
      </c>
      <c r="U76" s="101">
        <f t="shared" si="66"/>
        <v>0</v>
      </c>
    </row>
    <row r="77" spans="1:21" hidden="1">
      <c r="A77" s="48"/>
      <c r="B77" s="43"/>
      <c r="C77" s="49"/>
      <c r="D77" s="77"/>
      <c r="E77" s="164">
        <v>613800</v>
      </c>
      <c r="F77" s="169" t="s">
        <v>83</v>
      </c>
      <c r="G77" s="99">
        <f>Godišnji!G76</f>
        <v>3460</v>
      </c>
      <c r="H77" s="100">
        <v>0</v>
      </c>
      <c r="I77" s="98">
        <f t="shared" si="60"/>
        <v>3460</v>
      </c>
      <c r="J77" s="52"/>
      <c r="K77" s="53"/>
      <c r="L77" s="98">
        <f t="shared" si="61"/>
        <v>0</v>
      </c>
      <c r="M77" s="52"/>
      <c r="N77" s="53"/>
      <c r="O77" s="98">
        <f t="shared" si="62"/>
        <v>0</v>
      </c>
      <c r="P77" s="52"/>
      <c r="Q77" s="53"/>
      <c r="R77" s="98">
        <f t="shared" si="63"/>
        <v>0</v>
      </c>
      <c r="S77" s="99">
        <f t="shared" si="64"/>
        <v>0</v>
      </c>
      <c r="T77" s="100">
        <f t="shared" si="65"/>
        <v>0</v>
      </c>
      <c r="U77" s="101">
        <f t="shared" si="66"/>
        <v>0</v>
      </c>
    </row>
    <row r="78" spans="1:21" hidden="1">
      <c r="A78" s="48"/>
      <c r="B78" s="43"/>
      <c r="C78" s="49"/>
      <c r="D78" s="77"/>
      <c r="E78" s="164">
        <v>613900</v>
      </c>
      <c r="F78" s="169" t="s">
        <v>81</v>
      </c>
      <c r="G78" s="99">
        <f>Godišnji!G77</f>
        <v>162100</v>
      </c>
      <c r="H78" s="100">
        <v>0</v>
      </c>
      <c r="I78" s="98">
        <f t="shared" si="60"/>
        <v>162100</v>
      </c>
      <c r="J78" s="52"/>
      <c r="K78" s="53"/>
      <c r="L78" s="98">
        <f t="shared" si="61"/>
        <v>0</v>
      </c>
      <c r="M78" s="52"/>
      <c r="N78" s="53"/>
      <c r="O78" s="98">
        <f t="shared" si="62"/>
        <v>0</v>
      </c>
      <c r="P78" s="52"/>
      <c r="Q78" s="53"/>
      <c r="R78" s="98">
        <f t="shared" si="63"/>
        <v>0</v>
      </c>
      <c r="S78" s="99">
        <f t="shared" si="64"/>
        <v>0</v>
      </c>
      <c r="T78" s="100">
        <f t="shared" si="65"/>
        <v>0</v>
      </c>
      <c r="U78" s="101">
        <f t="shared" si="66"/>
        <v>0</v>
      </c>
    </row>
    <row r="79" spans="1:21" hidden="1">
      <c r="A79" s="48"/>
      <c r="B79" s="43"/>
      <c r="C79" s="49"/>
      <c r="D79" s="77"/>
      <c r="E79" s="164">
        <v>613900</v>
      </c>
      <c r="F79" s="169" t="s">
        <v>92</v>
      </c>
      <c r="G79" s="99">
        <f>Godišnji!G78</f>
        <v>29500</v>
      </c>
      <c r="H79" s="100">
        <v>0</v>
      </c>
      <c r="I79" s="98">
        <f t="shared" si="60"/>
        <v>29500</v>
      </c>
      <c r="J79" s="52"/>
      <c r="K79" s="53"/>
      <c r="L79" s="98">
        <f t="shared" si="61"/>
        <v>0</v>
      </c>
      <c r="M79" s="52"/>
      <c r="N79" s="53"/>
      <c r="O79" s="98">
        <f t="shared" si="62"/>
        <v>0</v>
      </c>
      <c r="P79" s="52"/>
      <c r="Q79" s="53"/>
      <c r="R79" s="98">
        <f t="shared" si="63"/>
        <v>0</v>
      </c>
      <c r="S79" s="99">
        <f t="shared" si="64"/>
        <v>0</v>
      </c>
      <c r="T79" s="100">
        <f t="shared" si="65"/>
        <v>0</v>
      </c>
      <c r="U79" s="101">
        <f t="shared" si="66"/>
        <v>0</v>
      </c>
    </row>
    <row r="80" spans="1:21" hidden="1">
      <c r="A80" s="48"/>
      <c r="B80" s="43"/>
      <c r="C80" s="49"/>
      <c r="D80" s="77"/>
      <c r="E80" s="164">
        <v>613900</v>
      </c>
      <c r="F80" s="169" t="s">
        <v>84</v>
      </c>
      <c r="G80" s="99">
        <f>Godišnji!G79</f>
        <v>208700</v>
      </c>
      <c r="H80" s="100">
        <v>0</v>
      </c>
      <c r="I80" s="98">
        <f t="shared" si="60"/>
        <v>208700</v>
      </c>
      <c r="J80" s="52"/>
      <c r="K80" s="53"/>
      <c r="L80" s="98">
        <f t="shared" si="61"/>
        <v>0</v>
      </c>
      <c r="M80" s="52"/>
      <c r="N80" s="53"/>
      <c r="O80" s="98">
        <f t="shared" si="62"/>
        <v>0</v>
      </c>
      <c r="P80" s="52"/>
      <c r="Q80" s="53"/>
      <c r="R80" s="98">
        <f t="shared" si="63"/>
        <v>0</v>
      </c>
      <c r="S80" s="99">
        <f t="shared" si="64"/>
        <v>0</v>
      </c>
      <c r="T80" s="100">
        <f t="shared" si="65"/>
        <v>0</v>
      </c>
      <c r="U80" s="101">
        <f t="shared" si="66"/>
        <v>0</v>
      </c>
    </row>
    <row r="81" spans="1:21" hidden="1">
      <c r="A81" s="40"/>
      <c r="B81" s="41"/>
      <c r="C81" s="42"/>
      <c r="D81" s="77"/>
      <c r="E81" s="163">
        <v>614000</v>
      </c>
      <c r="F81" s="167" t="s">
        <v>93</v>
      </c>
      <c r="G81" s="94">
        <f>SUM(G82:G92)</f>
        <v>855000</v>
      </c>
      <c r="H81" s="95">
        <f>SUM(H82:H92)</f>
        <v>0</v>
      </c>
      <c r="I81" s="96">
        <f>SUM(I82:I92)</f>
        <v>855000</v>
      </c>
      <c r="J81" s="94">
        <f t="shared" ref="J81:K81" si="67">SUM(J82:J92)</f>
        <v>0</v>
      </c>
      <c r="K81" s="95">
        <f t="shared" si="67"/>
        <v>0</v>
      </c>
      <c r="L81" s="96">
        <f>SUM(L82:L92)</f>
        <v>0</v>
      </c>
      <c r="M81" s="94">
        <f t="shared" ref="M81:N81" si="68">SUM(M82:M92)</f>
        <v>0</v>
      </c>
      <c r="N81" s="95">
        <f t="shared" si="68"/>
        <v>0</v>
      </c>
      <c r="O81" s="96">
        <f>SUM(O82:O92)</f>
        <v>0</v>
      </c>
      <c r="P81" s="94">
        <f t="shared" ref="P81:Q81" si="69">SUM(P82:P92)</f>
        <v>0</v>
      </c>
      <c r="Q81" s="95">
        <f t="shared" si="69"/>
        <v>0</v>
      </c>
      <c r="R81" s="96">
        <f>SUM(R82:R92)</f>
        <v>0</v>
      </c>
      <c r="S81" s="94">
        <f t="shared" ref="S81:T81" si="70">SUM(S82:S92)</f>
        <v>0</v>
      </c>
      <c r="T81" s="95">
        <f t="shared" si="70"/>
        <v>0</v>
      </c>
      <c r="U81" s="97">
        <f>SUM(U82:U92)</f>
        <v>0</v>
      </c>
    </row>
    <row r="82" spans="1:21" hidden="1">
      <c r="A82" s="48"/>
      <c r="B82" s="43"/>
      <c r="C82" s="49"/>
      <c r="D82" s="77"/>
      <c r="E82" s="164">
        <v>614100</v>
      </c>
      <c r="F82" s="169" t="s">
        <v>94</v>
      </c>
      <c r="G82" s="99">
        <f>Godišnji!G81</f>
        <v>100000</v>
      </c>
      <c r="H82" s="100">
        <v>0</v>
      </c>
      <c r="I82" s="98">
        <f t="shared" ref="I82:I92" si="71">SUM(G82:H82)</f>
        <v>100000</v>
      </c>
      <c r="J82" s="52"/>
      <c r="K82" s="53"/>
      <c r="L82" s="98">
        <f t="shared" ref="L82:L92" si="72">SUM(J82:K82)</f>
        <v>0</v>
      </c>
      <c r="M82" s="52"/>
      <c r="N82" s="53"/>
      <c r="O82" s="98">
        <f t="shared" ref="O82:O92" si="73">SUM(M82:N82)</f>
        <v>0</v>
      </c>
      <c r="P82" s="52"/>
      <c r="Q82" s="53"/>
      <c r="R82" s="98">
        <f t="shared" ref="R82:R92" si="74">SUM(P82:Q82)</f>
        <v>0</v>
      </c>
      <c r="S82" s="99">
        <f t="shared" ref="S82:S92" si="75">P82+M82+J82</f>
        <v>0</v>
      </c>
      <c r="T82" s="100">
        <f t="shared" ref="T82:T92" si="76">Q82+N82+K82</f>
        <v>0</v>
      </c>
      <c r="U82" s="101">
        <f t="shared" ref="U82:U92" si="77">SUM(S82:T82)</f>
        <v>0</v>
      </c>
    </row>
    <row r="83" spans="1:21" hidden="1">
      <c r="A83" s="48"/>
      <c r="B83" s="43"/>
      <c r="C83" s="49"/>
      <c r="D83" s="77"/>
      <c r="E83" s="164">
        <v>614100</v>
      </c>
      <c r="F83" s="169" t="s">
        <v>95</v>
      </c>
      <c r="G83" s="99">
        <f>Godišnji!G82</f>
        <v>200000</v>
      </c>
      <c r="H83" s="100">
        <v>0</v>
      </c>
      <c r="I83" s="98">
        <f t="shared" si="71"/>
        <v>200000</v>
      </c>
      <c r="J83" s="52"/>
      <c r="K83" s="53"/>
      <c r="L83" s="98">
        <f t="shared" si="72"/>
        <v>0</v>
      </c>
      <c r="M83" s="52"/>
      <c r="N83" s="53"/>
      <c r="O83" s="98">
        <f t="shared" si="73"/>
        <v>0</v>
      </c>
      <c r="P83" s="52"/>
      <c r="Q83" s="53"/>
      <c r="R83" s="98">
        <f t="shared" si="74"/>
        <v>0</v>
      </c>
      <c r="S83" s="99">
        <f t="shared" si="75"/>
        <v>0</v>
      </c>
      <c r="T83" s="100">
        <f t="shared" si="76"/>
        <v>0</v>
      </c>
      <c r="U83" s="101">
        <f t="shared" si="77"/>
        <v>0</v>
      </c>
    </row>
    <row r="84" spans="1:21" hidden="1">
      <c r="A84" s="48"/>
      <c r="B84" s="43"/>
      <c r="C84" s="49"/>
      <c r="D84" s="77"/>
      <c r="E84" s="164">
        <v>614200</v>
      </c>
      <c r="F84" s="169" t="s">
        <v>96</v>
      </c>
      <c r="G84" s="99">
        <f>Godišnji!G83</f>
        <v>150000</v>
      </c>
      <c r="H84" s="100">
        <v>0</v>
      </c>
      <c r="I84" s="98">
        <f t="shared" si="71"/>
        <v>150000</v>
      </c>
      <c r="J84" s="52"/>
      <c r="K84" s="53"/>
      <c r="L84" s="98">
        <f t="shared" si="72"/>
        <v>0</v>
      </c>
      <c r="M84" s="52"/>
      <c r="N84" s="53"/>
      <c r="O84" s="98">
        <f t="shared" si="73"/>
        <v>0</v>
      </c>
      <c r="P84" s="52"/>
      <c r="Q84" s="53"/>
      <c r="R84" s="98">
        <f t="shared" si="74"/>
        <v>0</v>
      </c>
      <c r="S84" s="99">
        <f t="shared" si="75"/>
        <v>0</v>
      </c>
      <c r="T84" s="100">
        <f t="shared" si="76"/>
        <v>0</v>
      </c>
      <c r="U84" s="101">
        <f t="shared" si="77"/>
        <v>0</v>
      </c>
    </row>
    <row r="85" spans="1:21" hidden="1">
      <c r="A85" s="48"/>
      <c r="B85" s="43"/>
      <c r="C85" s="49"/>
      <c r="D85" s="77"/>
      <c r="E85" s="164">
        <v>614300</v>
      </c>
      <c r="F85" s="169" t="s">
        <v>245</v>
      </c>
      <c r="G85" s="99">
        <f>Godišnji!G84</f>
        <v>70000</v>
      </c>
      <c r="H85" s="100">
        <v>0</v>
      </c>
      <c r="I85" s="98">
        <f t="shared" si="71"/>
        <v>70000</v>
      </c>
      <c r="J85" s="52"/>
      <c r="K85" s="53"/>
      <c r="L85" s="98">
        <f t="shared" si="72"/>
        <v>0</v>
      </c>
      <c r="M85" s="52"/>
      <c r="N85" s="53"/>
      <c r="O85" s="98">
        <f t="shared" si="73"/>
        <v>0</v>
      </c>
      <c r="P85" s="52"/>
      <c r="Q85" s="53"/>
      <c r="R85" s="98">
        <f t="shared" si="74"/>
        <v>0</v>
      </c>
      <c r="S85" s="99">
        <f t="shared" si="75"/>
        <v>0</v>
      </c>
      <c r="T85" s="100">
        <f t="shared" si="76"/>
        <v>0</v>
      </c>
      <c r="U85" s="101">
        <f t="shared" si="77"/>
        <v>0</v>
      </c>
    </row>
    <row r="86" spans="1:21" hidden="1">
      <c r="A86" s="48"/>
      <c r="B86" s="43"/>
      <c r="C86" s="49"/>
      <c r="D86" s="77"/>
      <c r="E86" s="164">
        <v>614300</v>
      </c>
      <c r="F86" s="169" t="s">
        <v>97</v>
      </c>
      <c r="G86" s="99">
        <f>Godišnji!G85</f>
        <v>35000</v>
      </c>
      <c r="H86" s="100">
        <v>0</v>
      </c>
      <c r="I86" s="98">
        <f t="shared" si="71"/>
        <v>35000</v>
      </c>
      <c r="J86" s="52"/>
      <c r="K86" s="53"/>
      <c r="L86" s="98">
        <f t="shared" si="72"/>
        <v>0</v>
      </c>
      <c r="M86" s="52"/>
      <c r="N86" s="53"/>
      <c r="O86" s="98">
        <f t="shared" si="73"/>
        <v>0</v>
      </c>
      <c r="P86" s="52"/>
      <c r="Q86" s="53"/>
      <c r="R86" s="98">
        <f t="shared" si="74"/>
        <v>0</v>
      </c>
      <c r="S86" s="99">
        <f t="shared" si="75"/>
        <v>0</v>
      </c>
      <c r="T86" s="100">
        <f t="shared" si="76"/>
        <v>0</v>
      </c>
      <c r="U86" s="101">
        <f t="shared" si="77"/>
        <v>0</v>
      </c>
    </row>
    <row r="87" spans="1:21" hidden="1">
      <c r="A87" s="48"/>
      <c r="B87" s="43"/>
      <c r="C87" s="49"/>
      <c r="D87" s="77"/>
      <c r="E87" s="164">
        <v>614300</v>
      </c>
      <c r="F87" s="169" t="s">
        <v>98</v>
      </c>
      <c r="G87" s="99">
        <f>Godišnji!G86</f>
        <v>40000</v>
      </c>
      <c r="H87" s="100">
        <v>0</v>
      </c>
      <c r="I87" s="98">
        <f t="shared" si="71"/>
        <v>40000</v>
      </c>
      <c r="J87" s="52"/>
      <c r="K87" s="53"/>
      <c r="L87" s="98">
        <f t="shared" si="72"/>
        <v>0</v>
      </c>
      <c r="M87" s="52"/>
      <c r="N87" s="53"/>
      <c r="O87" s="98">
        <f t="shared" si="73"/>
        <v>0</v>
      </c>
      <c r="P87" s="52"/>
      <c r="Q87" s="53"/>
      <c r="R87" s="98">
        <f t="shared" si="74"/>
        <v>0</v>
      </c>
      <c r="S87" s="99">
        <f t="shared" si="75"/>
        <v>0</v>
      </c>
      <c r="T87" s="100">
        <f t="shared" si="76"/>
        <v>0</v>
      </c>
      <c r="U87" s="101">
        <f t="shared" si="77"/>
        <v>0</v>
      </c>
    </row>
    <row r="88" spans="1:21" hidden="1">
      <c r="A88" s="48"/>
      <c r="B88" s="43"/>
      <c r="C88" s="49"/>
      <c r="D88" s="77"/>
      <c r="E88" s="164">
        <v>614300</v>
      </c>
      <c r="F88" s="169" t="s">
        <v>99</v>
      </c>
      <c r="G88" s="99">
        <f>Godišnji!G87</f>
        <v>40000</v>
      </c>
      <c r="H88" s="100">
        <v>0</v>
      </c>
      <c r="I88" s="98">
        <f t="shared" si="71"/>
        <v>40000</v>
      </c>
      <c r="J88" s="52"/>
      <c r="K88" s="53"/>
      <c r="L88" s="98">
        <f t="shared" si="72"/>
        <v>0</v>
      </c>
      <c r="M88" s="52"/>
      <c r="N88" s="53"/>
      <c r="O88" s="98">
        <f t="shared" si="73"/>
        <v>0</v>
      </c>
      <c r="P88" s="52"/>
      <c r="Q88" s="53"/>
      <c r="R88" s="98">
        <f t="shared" si="74"/>
        <v>0</v>
      </c>
      <c r="S88" s="99">
        <f t="shared" si="75"/>
        <v>0</v>
      </c>
      <c r="T88" s="100">
        <f t="shared" si="76"/>
        <v>0</v>
      </c>
      <c r="U88" s="101">
        <f t="shared" si="77"/>
        <v>0</v>
      </c>
    </row>
    <row r="89" spans="1:21" hidden="1">
      <c r="A89" s="48"/>
      <c r="B89" s="43"/>
      <c r="C89" s="49"/>
      <c r="D89" s="77"/>
      <c r="E89" s="164">
        <v>614300</v>
      </c>
      <c r="F89" s="169" t="s">
        <v>100</v>
      </c>
      <c r="G89" s="99">
        <f>Godišnji!G88</f>
        <v>15000</v>
      </c>
      <c r="H89" s="100">
        <v>0</v>
      </c>
      <c r="I89" s="98">
        <f t="shared" si="71"/>
        <v>15000</v>
      </c>
      <c r="J89" s="52"/>
      <c r="K89" s="53"/>
      <c r="L89" s="98">
        <f t="shared" si="72"/>
        <v>0</v>
      </c>
      <c r="M89" s="52"/>
      <c r="N89" s="53"/>
      <c r="O89" s="98">
        <f t="shared" si="73"/>
        <v>0</v>
      </c>
      <c r="P89" s="52"/>
      <c r="Q89" s="53"/>
      <c r="R89" s="98">
        <f t="shared" si="74"/>
        <v>0</v>
      </c>
      <c r="S89" s="99">
        <f t="shared" si="75"/>
        <v>0</v>
      </c>
      <c r="T89" s="100">
        <f t="shared" si="76"/>
        <v>0</v>
      </c>
      <c r="U89" s="101">
        <f t="shared" si="77"/>
        <v>0</v>
      </c>
    </row>
    <row r="90" spans="1:21" hidden="1">
      <c r="A90" s="48"/>
      <c r="B90" s="43"/>
      <c r="C90" s="49"/>
      <c r="D90" s="77"/>
      <c r="E90" s="164">
        <v>614300</v>
      </c>
      <c r="F90" s="169" t="s">
        <v>101</v>
      </c>
      <c r="G90" s="99">
        <f>Godišnji!G89</f>
        <v>30000</v>
      </c>
      <c r="H90" s="100">
        <v>0</v>
      </c>
      <c r="I90" s="98">
        <f t="shared" si="71"/>
        <v>30000</v>
      </c>
      <c r="J90" s="52"/>
      <c r="K90" s="53"/>
      <c r="L90" s="98">
        <f t="shared" si="72"/>
        <v>0</v>
      </c>
      <c r="M90" s="52"/>
      <c r="N90" s="53"/>
      <c r="O90" s="98">
        <f t="shared" si="73"/>
        <v>0</v>
      </c>
      <c r="P90" s="52"/>
      <c r="Q90" s="53"/>
      <c r="R90" s="98">
        <f t="shared" si="74"/>
        <v>0</v>
      </c>
      <c r="S90" s="99">
        <f t="shared" si="75"/>
        <v>0</v>
      </c>
      <c r="T90" s="100">
        <f t="shared" si="76"/>
        <v>0</v>
      </c>
      <c r="U90" s="101">
        <f t="shared" si="77"/>
        <v>0</v>
      </c>
    </row>
    <row r="91" spans="1:21" hidden="1">
      <c r="A91" s="48"/>
      <c r="B91" s="43"/>
      <c r="C91" s="49"/>
      <c r="D91" s="77"/>
      <c r="E91" s="164">
        <v>614300</v>
      </c>
      <c r="F91" s="169" t="s">
        <v>236</v>
      </c>
      <c r="G91" s="99">
        <f>Godišnji!G90</f>
        <v>15000</v>
      </c>
      <c r="H91" s="100">
        <v>0</v>
      </c>
      <c r="I91" s="98">
        <f t="shared" ref="I91" si="78">SUM(G91:H91)</f>
        <v>15000</v>
      </c>
      <c r="J91" s="52"/>
      <c r="K91" s="53"/>
      <c r="L91" s="98">
        <f t="shared" ref="L91" si="79">SUM(J91:K91)</f>
        <v>0</v>
      </c>
      <c r="M91" s="52"/>
      <c r="N91" s="53"/>
      <c r="O91" s="98">
        <f t="shared" ref="O91" si="80">SUM(M91:N91)</f>
        <v>0</v>
      </c>
      <c r="P91" s="52"/>
      <c r="Q91" s="53"/>
      <c r="R91" s="98">
        <f t="shared" ref="R91" si="81">SUM(P91:Q91)</f>
        <v>0</v>
      </c>
      <c r="S91" s="99">
        <f t="shared" ref="S91" si="82">P91+M91+J91</f>
        <v>0</v>
      </c>
      <c r="T91" s="100">
        <f t="shared" ref="T91" si="83">Q91+N91+K91</f>
        <v>0</v>
      </c>
      <c r="U91" s="101">
        <f t="shared" ref="U91" si="84">SUM(S91:T91)</f>
        <v>0</v>
      </c>
    </row>
    <row r="92" spans="1:21" hidden="1">
      <c r="A92" s="48"/>
      <c r="B92" s="43"/>
      <c r="C92" s="49"/>
      <c r="D92" s="77"/>
      <c r="E92" s="164">
        <v>614300</v>
      </c>
      <c r="F92" s="169" t="s">
        <v>102</v>
      </c>
      <c r="G92" s="99">
        <f>Godišnji!G91</f>
        <v>160000</v>
      </c>
      <c r="H92" s="100">
        <v>0</v>
      </c>
      <c r="I92" s="98">
        <f t="shared" si="71"/>
        <v>160000</v>
      </c>
      <c r="J92" s="52"/>
      <c r="K92" s="53"/>
      <c r="L92" s="98">
        <f t="shared" si="72"/>
        <v>0</v>
      </c>
      <c r="M92" s="52"/>
      <c r="N92" s="53"/>
      <c r="O92" s="98">
        <f t="shared" si="73"/>
        <v>0</v>
      </c>
      <c r="P92" s="52"/>
      <c r="Q92" s="53"/>
      <c r="R92" s="98">
        <f t="shared" si="74"/>
        <v>0</v>
      </c>
      <c r="S92" s="99">
        <f t="shared" si="75"/>
        <v>0</v>
      </c>
      <c r="T92" s="100">
        <f t="shared" si="76"/>
        <v>0</v>
      </c>
      <c r="U92" s="101">
        <f t="shared" si="77"/>
        <v>0</v>
      </c>
    </row>
    <row r="93" spans="1:21" hidden="1">
      <c r="A93" s="40"/>
      <c r="B93" s="41"/>
      <c r="C93" s="42"/>
      <c r="D93" s="77"/>
      <c r="E93" s="163">
        <v>615000</v>
      </c>
      <c r="F93" s="167" t="s">
        <v>103</v>
      </c>
      <c r="G93" s="94">
        <f>G94</f>
        <v>700000</v>
      </c>
      <c r="H93" s="95">
        <f>H94</f>
        <v>0</v>
      </c>
      <c r="I93" s="96">
        <f>I94</f>
        <v>700000</v>
      </c>
      <c r="J93" s="94">
        <f t="shared" ref="J93:K93" si="85">J94</f>
        <v>0</v>
      </c>
      <c r="K93" s="95">
        <f t="shared" si="85"/>
        <v>0</v>
      </c>
      <c r="L93" s="96">
        <f>L94</f>
        <v>0</v>
      </c>
      <c r="M93" s="94">
        <f t="shared" ref="M93:N93" si="86">M94</f>
        <v>0</v>
      </c>
      <c r="N93" s="95">
        <f t="shared" si="86"/>
        <v>0</v>
      </c>
      <c r="O93" s="96">
        <f>O94</f>
        <v>0</v>
      </c>
      <c r="P93" s="94">
        <f t="shared" ref="P93:Q93" si="87">P94</f>
        <v>0</v>
      </c>
      <c r="Q93" s="95">
        <f t="shared" si="87"/>
        <v>0</v>
      </c>
      <c r="R93" s="96">
        <f>R94</f>
        <v>0</v>
      </c>
      <c r="S93" s="94">
        <f t="shared" ref="S93:T93" si="88">S94</f>
        <v>0</v>
      </c>
      <c r="T93" s="95">
        <f t="shared" si="88"/>
        <v>0</v>
      </c>
      <c r="U93" s="97">
        <f>U94</f>
        <v>0</v>
      </c>
    </row>
    <row r="94" spans="1:21" hidden="1">
      <c r="A94" s="48"/>
      <c r="B94" s="43"/>
      <c r="C94" s="49"/>
      <c r="D94" s="77"/>
      <c r="E94" s="164">
        <v>615100</v>
      </c>
      <c r="F94" s="169" t="s">
        <v>103</v>
      </c>
      <c r="G94" s="99">
        <f>Godišnji!G93</f>
        <v>700000</v>
      </c>
      <c r="H94" s="100">
        <v>0</v>
      </c>
      <c r="I94" s="98">
        <f>SUM(G94:H94)</f>
        <v>700000</v>
      </c>
      <c r="J94" s="52"/>
      <c r="K94" s="53"/>
      <c r="L94" s="98">
        <f>SUM(J94:K94)</f>
        <v>0</v>
      </c>
      <c r="M94" s="52"/>
      <c r="N94" s="53"/>
      <c r="O94" s="98">
        <f>SUM(M94:N94)</f>
        <v>0</v>
      </c>
      <c r="P94" s="52"/>
      <c r="Q94" s="53"/>
      <c r="R94" s="98">
        <f>SUM(P94:Q94)</f>
        <v>0</v>
      </c>
      <c r="S94" s="99">
        <f>P94+M94+J94</f>
        <v>0</v>
      </c>
      <c r="T94" s="100">
        <f>Q94+N94+K94</f>
        <v>0</v>
      </c>
      <c r="U94" s="101">
        <f>SUM(S94:T94)</f>
        <v>0</v>
      </c>
    </row>
    <row r="95" spans="1:21" hidden="1">
      <c r="A95" s="40"/>
      <c r="B95" s="41"/>
      <c r="C95" s="42"/>
      <c r="D95" s="77"/>
      <c r="E95" s="163">
        <v>821000</v>
      </c>
      <c r="F95" s="167" t="s">
        <v>85</v>
      </c>
      <c r="G95" s="94">
        <f>SUM(G96:G98)</f>
        <v>10000</v>
      </c>
      <c r="H95" s="95">
        <f t="shared" ref="H95:U95" si="89">SUM(H96:H98)</f>
        <v>200000</v>
      </c>
      <c r="I95" s="96">
        <f t="shared" si="89"/>
        <v>210000</v>
      </c>
      <c r="J95" s="94">
        <f t="shared" si="89"/>
        <v>0</v>
      </c>
      <c r="K95" s="95">
        <f t="shared" si="89"/>
        <v>0</v>
      </c>
      <c r="L95" s="96">
        <f t="shared" si="89"/>
        <v>0</v>
      </c>
      <c r="M95" s="94">
        <f t="shared" si="89"/>
        <v>0</v>
      </c>
      <c r="N95" s="95">
        <f t="shared" si="89"/>
        <v>0</v>
      </c>
      <c r="O95" s="96">
        <f t="shared" si="89"/>
        <v>0</v>
      </c>
      <c r="P95" s="94">
        <f t="shared" si="89"/>
        <v>0</v>
      </c>
      <c r="Q95" s="95">
        <f t="shared" si="89"/>
        <v>0</v>
      </c>
      <c r="R95" s="96">
        <f t="shared" si="89"/>
        <v>0</v>
      </c>
      <c r="S95" s="94">
        <f t="shared" si="89"/>
        <v>0</v>
      </c>
      <c r="T95" s="95">
        <f t="shared" si="89"/>
        <v>0</v>
      </c>
      <c r="U95" s="97">
        <f t="shared" si="89"/>
        <v>0</v>
      </c>
    </row>
    <row r="96" spans="1:21" hidden="1">
      <c r="A96" s="48"/>
      <c r="B96" s="43"/>
      <c r="C96" s="49"/>
      <c r="D96" s="77"/>
      <c r="E96" s="164">
        <v>821200</v>
      </c>
      <c r="F96" s="168" t="s">
        <v>86</v>
      </c>
      <c r="G96" s="99">
        <f>Godišnji!G95</f>
        <v>0</v>
      </c>
      <c r="H96" s="100">
        <v>0</v>
      </c>
      <c r="I96" s="98">
        <f>SUM(G96:H96)</f>
        <v>0</v>
      </c>
      <c r="J96" s="52"/>
      <c r="K96" s="53"/>
      <c r="L96" s="98">
        <f>SUM(J96:K96)</f>
        <v>0</v>
      </c>
      <c r="M96" s="52"/>
      <c r="N96" s="53"/>
      <c r="O96" s="98">
        <f>SUM(M96:N96)</f>
        <v>0</v>
      </c>
      <c r="P96" s="52"/>
      <c r="Q96" s="53"/>
      <c r="R96" s="98">
        <f>SUM(P96:Q96)</f>
        <v>0</v>
      </c>
      <c r="S96" s="99">
        <f t="shared" ref="S96:S97" si="90">P96+M96+J96</f>
        <v>0</v>
      </c>
      <c r="T96" s="100">
        <f t="shared" ref="T96:T97" si="91">Q96+N96+K96</f>
        <v>0</v>
      </c>
      <c r="U96" s="101">
        <f>SUM(S96:T96)</f>
        <v>0</v>
      </c>
    </row>
    <row r="97" spans="1:21" hidden="1">
      <c r="A97" s="48"/>
      <c r="B97" s="43"/>
      <c r="C97" s="49"/>
      <c r="D97" s="43"/>
      <c r="E97" s="164">
        <v>821300</v>
      </c>
      <c r="F97" s="168" t="s">
        <v>87</v>
      </c>
      <c r="G97" s="120">
        <f>Godišnji!G96</f>
        <v>10000</v>
      </c>
      <c r="H97" s="100">
        <v>0</v>
      </c>
      <c r="I97" s="98">
        <f>SUM(G97:H97)</f>
        <v>10000</v>
      </c>
      <c r="J97" s="52"/>
      <c r="K97" s="53"/>
      <c r="L97" s="98">
        <f>SUM(J97:K97)</f>
        <v>0</v>
      </c>
      <c r="M97" s="52"/>
      <c r="N97" s="53"/>
      <c r="O97" s="98">
        <f>SUM(M97:N97)</f>
        <v>0</v>
      </c>
      <c r="P97" s="52"/>
      <c r="Q97" s="53"/>
      <c r="R97" s="98">
        <f>SUM(P97:Q97)</f>
        <v>0</v>
      </c>
      <c r="S97" s="99">
        <f t="shared" si="90"/>
        <v>0</v>
      </c>
      <c r="T97" s="100">
        <f t="shared" si="91"/>
        <v>0</v>
      </c>
      <c r="U97" s="101">
        <f>SUM(S97:T97)</f>
        <v>0</v>
      </c>
    </row>
    <row r="98" spans="1:21" ht="12.75" hidden="1" thickBot="1">
      <c r="A98" s="88"/>
      <c r="B98" s="65"/>
      <c r="C98" s="89"/>
      <c r="D98" s="65"/>
      <c r="E98" s="177">
        <v>821500</v>
      </c>
      <c r="F98" s="178" t="s">
        <v>216</v>
      </c>
      <c r="G98" s="190">
        <f>Godišnji!G97</f>
        <v>0</v>
      </c>
      <c r="H98" s="141">
        <f>Godišnji!H97</f>
        <v>200000</v>
      </c>
      <c r="I98" s="132">
        <f>SUM(G98:H98)</f>
        <v>200000</v>
      </c>
      <c r="J98" s="92"/>
      <c r="K98" s="93"/>
      <c r="L98" s="132">
        <f>SUM(J98:K98)</f>
        <v>0</v>
      </c>
      <c r="M98" s="92"/>
      <c r="N98" s="93"/>
      <c r="O98" s="132">
        <f>SUM(M98:N98)</f>
        <v>0</v>
      </c>
      <c r="P98" s="92"/>
      <c r="Q98" s="93"/>
      <c r="R98" s="132">
        <f>SUM(P98:Q98)</f>
        <v>0</v>
      </c>
      <c r="S98" s="184">
        <f t="shared" ref="S98" si="92">P98+M98+J98</f>
        <v>0</v>
      </c>
      <c r="T98" s="141">
        <f t="shared" ref="T98" si="93">Q98+N98+K98</f>
        <v>0</v>
      </c>
      <c r="U98" s="133">
        <f>SUM(S98:T98)</f>
        <v>0</v>
      </c>
    </row>
    <row r="99" spans="1:21" ht="12.75" hidden="1" thickBot="1">
      <c r="A99" s="62"/>
      <c r="B99" s="63"/>
      <c r="C99" s="64"/>
      <c r="D99" s="78"/>
      <c r="E99" s="63"/>
      <c r="F99" s="171" t="s">
        <v>104</v>
      </c>
      <c r="G99" s="106">
        <f t="shared" ref="G99:U99" si="94">G59+G63+G67+G69+G81+G93+G95</f>
        <v>3012520</v>
      </c>
      <c r="H99" s="107">
        <f t="shared" si="94"/>
        <v>200000</v>
      </c>
      <c r="I99" s="108">
        <f t="shared" si="94"/>
        <v>3212520</v>
      </c>
      <c r="J99" s="106">
        <f t="shared" si="94"/>
        <v>0</v>
      </c>
      <c r="K99" s="107">
        <f t="shared" si="94"/>
        <v>0</v>
      </c>
      <c r="L99" s="108">
        <f t="shared" si="94"/>
        <v>0</v>
      </c>
      <c r="M99" s="106">
        <f t="shared" si="94"/>
        <v>0</v>
      </c>
      <c r="N99" s="107">
        <f t="shared" si="94"/>
        <v>0</v>
      </c>
      <c r="O99" s="108">
        <f t="shared" si="94"/>
        <v>0</v>
      </c>
      <c r="P99" s="106">
        <f t="shared" si="94"/>
        <v>0</v>
      </c>
      <c r="Q99" s="107">
        <f t="shared" si="94"/>
        <v>0</v>
      </c>
      <c r="R99" s="108">
        <f t="shared" si="94"/>
        <v>0</v>
      </c>
      <c r="S99" s="106">
        <f t="shared" si="94"/>
        <v>0</v>
      </c>
      <c r="T99" s="107">
        <f t="shared" si="94"/>
        <v>0</v>
      </c>
      <c r="U99" s="126">
        <f t="shared" si="94"/>
        <v>0</v>
      </c>
    </row>
    <row r="100" spans="1:21" hidden="1">
      <c r="D100" s="67"/>
      <c r="G100" s="179"/>
      <c r="H100" s="179"/>
      <c r="I100" s="179"/>
      <c r="U100" s="137"/>
    </row>
    <row r="101" spans="1:21" hidden="1">
      <c r="A101" s="172" t="s">
        <v>91</v>
      </c>
      <c r="B101" s="173" t="s">
        <v>67</v>
      </c>
      <c r="C101" s="174" t="s">
        <v>88</v>
      </c>
      <c r="D101" s="76"/>
      <c r="E101" s="43"/>
      <c r="F101" s="167" t="s">
        <v>7</v>
      </c>
      <c r="G101" s="180"/>
      <c r="H101" s="181"/>
      <c r="I101" s="182"/>
      <c r="J101" s="48"/>
      <c r="K101" s="43"/>
      <c r="L101" s="49"/>
      <c r="M101" s="48"/>
      <c r="N101" s="43"/>
      <c r="O101" s="49"/>
      <c r="P101" s="48"/>
      <c r="Q101" s="43"/>
      <c r="R101" s="49"/>
      <c r="S101" s="48"/>
      <c r="T101" s="43"/>
      <c r="U101" s="74"/>
    </row>
    <row r="102" spans="1:21" hidden="1">
      <c r="A102" s="40"/>
      <c r="B102" s="41"/>
      <c r="C102" s="42"/>
      <c r="D102" s="77"/>
      <c r="E102" s="163">
        <v>611000</v>
      </c>
      <c r="F102" s="167" t="s">
        <v>69</v>
      </c>
      <c r="G102" s="94">
        <f>SUM(G103:G105)</f>
        <v>55690</v>
      </c>
      <c r="H102" s="95">
        <f t="shared" ref="H102:U102" si="95">SUM(H103:H105)</f>
        <v>0</v>
      </c>
      <c r="I102" s="96">
        <f t="shared" si="95"/>
        <v>55690</v>
      </c>
      <c r="J102" s="94">
        <f t="shared" si="95"/>
        <v>0</v>
      </c>
      <c r="K102" s="95">
        <f t="shared" si="95"/>
        <v>0</v>
      </c>
      <c r="L102" s="96">
        <f t="shared" si="95"/>
        <v>0</v>
      </c>
      <c r="M102" s="94">
        <f t="shared" si="95"/>
        <v>0</v>
      </c>
      <c r="N102" s="95">
        <f t="shared" si="95"/>
        <v>0</v>
      </c>
      <c r="O102" s="96">
        <f t="shared" si="95"/>
        <v>0</v>
      </c>
      <c r="P102" s="94">
        <f t="shared" si="95"/>
        <v>0</v>
      </c>
      <c r="Q102" s="95">
        <f t="shared" si="95"/>
        <v>0</v>
      </c>
      <c r="R102" s="96">
        <f t="shared" si="95"/>
        <v>0</v>
      </c>
      <c r="S102" s="94">
        <f t="shared" si="95"/>
        <v>0</v>
      </c>
      <c r="T102" s="95">
        <f t="shared" si="95"/>
        <v>0</v>
      </c>
      <c r="U102" s="97">
        <f t="shared" si="95"/>
        <v>0</v>
      </c>
    </row>
    <row r="103" spans="1:21" hidden="1">
      <c r="A103" s="48"/>
      <c r="B103" s="43"/>
      <c r="C103" s="49"/>
      <c r="D103" s="77"/>
      <c r="E103" s="164">
        <v>611100</v>
      </c>
      <c r="F103" s="168" t="s">
        <v>70</v>
      </c>
      <c r="G103" s="99">
        <f>Godišnji!G102</f>
        <v>46450</v>
      </c>
      <c r="H103" s="100">
        <v>0</v>
      </c>
      <c r="I103" s="98">
        <f>SUM(G103:H103)</f>
        <v>46450</v>
      </c>
      <c r="J103" s="52"/>
      <c r="K103" s="53"/>
      <c r="L103" s="98">
        <f>SUM(J103:K103)</f>
        <v>0</v>
      </c>
      <c r="M103" s="52"/>
      <c r="N103" s="53"/>
      <c r="O103" s="98">
        <f>SUM(M103:N103)</f>
        <v>0</v>
      </c>
      <c r="P103" s="52"/>
      <c r="Q103" s="53"/>
      <c r="R103" s="98">
        <f>SUM(P103:Q103)</f>
        <v>0</v>
      </c>
      <c r="S103" s="99">
        <f>P103+M103+J103</f>
        <v>0</v>
      </c>
      <c r="T103" s="100">
        <f>Q103+N103+K103</f>
        <v>0</v>
      </c>
      <c r="U103" s="101">
        <f>SUM(S103:T103)</f>
        <v>0</v>
      </c>
    </row>
    <row r="104" spans="1:21" hidden="1">
      <c r="A104" s="48"/>
      <c r="B104" s="43"/>
      <c r="C104" s="49"/>
      <c r="D104" s="77"/>
      <c r="E104" s="164">
        <v>611200</v>
      </c>
      <c r="F104" s="168" t="s">
        <v>71</v>
      </c>
      <c r="G104" s="99">
        <f>Godišnji!G103</f>
        <v>9240</v>
      </c>
      <c r="H104" s="100">
        <v>0</v>
      </c>
      <c r="I104" s="98">
        <f t="shared" ref="I104:I105" si="96">SUM(G104:H104)</f>
        <v>9240</v>
      </c>
      <c r="J104" s="52"/>
      <c r="K104" s="53"/>
      <c r="L104" s="98">
        <f t="shared" ref="L104:L105" si="97">SUM(J104:K104)</f>
        <v>0</v>
      </c>
      <c r="M104" s="52"/>
      <c r="N104" s="53"/>
      <c r="O104" s="98">
        <f t="shared" ref="O104:O105" si="98">SUM(M104:N104)</f>
        <v>0</v>
      </c>
      <c r="P104" s="52"/>
      <c r="Q104" s="53"/>
      <c r="R104" s="98">
        <f t="shared" ref="R104:R105" si="99">SUM(P104:Q104)</f>
        <v>0</v>
      </c>
      <c r="S104" s="99">
        <f t="shared" ref="S104:S105" si="100">P104+M104+J104</f>
        <v>0</v>
      </c>
      <c r="T104" s="100">
        <f t="shared" ref="T104:T105" si="101">Q104+N104+K104</f>
        <v>0</v>
      </c>
      <c r="U104" s="101">
        <f t="shared" ref="U104:U105" si="102">SUM(S104:T104)</f>
        <v>0</v>
      </c>
    </row>
    <row r="105" spans="1:21" hidden="1">
      <c r="A105" s="48"/>
      <c r="B105" s="43"/>
      <c r="C105" s="49"/>
      <c r="D105" s="77"/>
      <c r="E105" s="164">
        <v>611200</v>
      </c>
      <c r="F105" s="168" t="s">
        <v>72</v>
      </c>
      <c r="G105" s="99">
        <f>Godišnji!G104</f>
        <v>0</v>
      </c>
      <c r="H105" s="100">
        <v>0</v>
      </c>
      <c r="I105" s="98">
        <f t="shared" si="96"/>
        <v>0</v>
      </c>
      <c r="J105" s="52"/>
      <c r="K105" s="53"/>
      <c r="L105" s="98">
        <f t="shared" si="97"/>
        <v>0</v>
      </c>
      <c r="M105" s="52"/>
      <c r="N105" s="53"/>
      <c r="O105" s="98">
        <f t="shared" si="98"/>
        <v>0</v>
      </c>
      <c r="P105" s="52"/>
      <c r="Q105" s="53"/>
      <c r="R105" s="98">
        <f t="shared" si="99"/>
        <v>0</v>
      </c>
      <c r="S105" s="99">
        <f t="shared" si="100"/>
        <v>0</v>
      </c>
      <c r="T105" s="100">
        <f t="shared" si="101"/>
        <v>0</v>
      </c>
      <c r="U105" s="101">
        <f t="shared" si="102"/>
        <v>0</v>
      </c>
    </row>
    <row r="106" spans="1:21" hidden="1">
      <c r="A106" s="40"/>
      <c r="B106" s="41"/>
      <c r="C106" s="42"/>
      <c r="D106" s="77"/>
      <c r="E106" s="163">
        <v>612000</v>
      </c>
      <c r="F106" s="167" t="s">
        <v>73</v>
      </c>
      <c r="G106" s="94">
        <f>G107</f>
        <v>6350</v>
      </c>
      <c r="H106" s="95">
        <f t="shared" ref="H106:U106" si="103">H107</f>
        <v>0</v>
      </c>
      <c r="I106" s="96">
        <f t="shared" si="103"/>
        <v>6350</v>
      </c>
      <c r="J106" s="94">
        <f t="shared" si="103"/>
        <v>0</v>
      </c>
      <c r="K106" s="95">
        <f t="shared" si="103"/>
        <v>0</v>
      </c>
      <c r="L106" s="96">
        <f t="shared" si="103"/>
        <v>0</v>
      </c>
      <c r="M106" s="94">
        <f t="shared" si="103"/>
        <v>0</v>
      </c>
      <c r="N106" s="95">
        <f t="shared" si="103"/>
        <v>0</v>
      </c>
      <c r="O106" s="96">
        <f t="shared" si="103"/>
        <v>0</v>
      </c>
      <c r="P106" s="94">
        <f t="shared" si="103"/>
        <v>0</v>
      </c>
      <c r="Q106" s="95">
        <f t="shared" si="103"/>
        <v>0</v>
      </c>
      <c r="R106" s="96">
        <f t="shared" si="103"/>
        <v>0</v>
      </c>
      <c r="S106" s="94">
        <f t="shared" si="103"/>
        <v>0</v>
      </c>
      <c r="T106" s="95">
        <f t="shared" si="103"/>
        <v>0</v>
      </c>
      <c r="U106" s="97">
        <f t="shared" si="103"/>
        <v>0</v>
      </c>
    </row>
    <row r="107" spans="1:21" hidden="1">
      <c r="A107" s="48"/>
      <c r="B107" s="43"/>
      <c r="C107" s="49"/>
      <c r="D107" s="77"/>
      <c r="E107" s="164">
        <v>612100</v>
      </c>
      <c r="F107" s="168" t="s">
        <v>73</v>
      </c>
      <c r="G107" s="99">
        <f>Godišnji!G106</f>
        <v>6350</v>
      </c>
      <c r="H107" s="100">
        <v>0</v>
      </c>
      <c r="I107" s="98">
        <f>SUM(G107:H107)</f>
        <v>6350</v>
      </c>
      <c r="J107" s="52"/>
      <c r="K107" s="53"/>
      <c r="L107" s="98">
        <f>SUM(J107:K107)</f>
        <v>0</v>
      </c>
      <c r="M107" s="52"/>
      <c r="N107" s="53"/>
      <c r="O107" s="98">
        <f>SUM(M107:N107)</f>
        <v>0</v>
      </c>
      <c r="P107" s="52"/>
      <c r="Q107" s="53"/>
      <c r="R107" s="98">
        <f>SUM(P107:Q107)</f>
        <v>0</v>
      </c>
      <c r="S107" s="99">
        <f>P107+M107+J107</f>
        <v>0</v>
      </c>
      <c r="T107" s="100">
        <f>Q107+N107+K107</f>
        <v>0</v>
      </c>
      <c r="U107" s="101">
        <f>SUM(S107:T107)</f>
        <v>0</v>
      </c>
    </row>
    <row r="108" spans="1:21" hidden="1">
      <c r="A108" s="40"/>
      <c r="B108" s="41"/>
      <c r="C108" s="42"/>
      <c r="D108" s="77"/>
      <c r="E108" s="163">
        <v>613000</v>
      </c>
      <c r="F108" s="167" t="s">
        <v>74</v>
      </c>
      <c r="G108" s="94">
        <f>SUM(G109:G118)</f>
        <v>4000</v>
      </c>
      <c r="H108" s="95">
        <f t="shared" ref="H108:U108" si="104">SUM(H109:H118)</f>
        <v>0</v>
      </c>
      <c r="I108" s="96">
        <f t="shared" si="104"/>
        <v>4000</v>
      </c>
      <c r="J108" s="94">
        <f t="shared" si="104"/>
        <v>0</v>
      </c>
      <c r="K108" s="95">
        <f t="shared" si="104"/>
        <v>0</v>
      </c>
      <c r="L108" s="96">
        <f t="shared" si="104"/>
        <v>0</v>
      </c>
      <c r="M108" s="94">
        <f t="shared" si="104"/>
        <v>0</v>
      </c>
      <c r="N108" s="95">
        <f t="shared" si="104"/>
        <v>0</v>
      </c>
      <c r="O108" s="96">
        <f t="shared" si="104"/>
        <v>0</v>
      </c>
      <c r="P108" s="94">
        <f t="shared" si="104"/>
        <v>0</v>
      </c>
      <c r="Q108" s="95">
        <f t="shared" si="104"/>
        <v>0</v>
      </c>
      <c r="R108" s="96">
        <f t="shared" si="104"/>
        <v>0</v>
      </c>
      <c r="S108" s="94">
        <f t="shared" si="104"/>
        <v>0</v>
      </c>
      <c r="T108" s="95">
        <f t="shared" si="104"/>
        <v>0</v>
      </c>
      <c r="U108" s="97">
        <f t="shared" si="104"/>
        <v>0</v>
      </c>
    </row>
    <row r="109" spans="1:21" hidden="1">
      <c r="A109" s="48"/>
      <c r="B109" s="43"/>
      <c r="C109" s="49"/>
      <c r="D109" s="77"/>
      <c r="E109" s="164">
        <v>613100</v>
      </c>
      <c r="F109" s="169" t="s">
        <v>75</v>
      </c>
      <c r="G109" s="99">
        <f>Godišnji!G108</f>
        <v>500</v>
      </c>
      <c r="H109" s="100">
        <v>0</v>
      </c>
      <c r="I109" s="98">
        <f t="shared" ref="I109:I118" si="105">SUM(G109:H109)</f>
        <v>500</v>
      </c>
      <c r="J109" s="52"/>
      <c r="K109" s="53"/>
      <c r="L109" s="98">
        <f t="shared" ref="L109:L118" si="106">SUM(J109:K109)</f>
        <v>0</v>
      </c>
      <c r="M109" s="52"/>
      <c r="N109" s="53"/>
      <c r="O109" s="98">
        <f t="shared" ref="O109:O118" si="107">SUM(M109:N109)</f>
        <v>0</v>
      </c>
      <c r="P109" s="52"/>
      <c r="Q109" s="53"/>
      <c r="R109" s="98">
        <f t="shared" ref="R109:R118" si="108">SUM(P109:Q109)</f>
        <v>0</v>
      </c>
      <c r="S109" s="99">
        <f t="shared" ref="S109:S118" si="109">P109+M109+J109</f>
        <v>0</v>
      </c>
      <c r="T109" s="100">
        <f t="shared" ref="T109:T118" si="110">Q109+N109+K109</f>
        <v>0</v>
      </c>
      <c r="U109" s="101">
        <f t="shared" ref="U109:U118" si="111">SUM(S109:T109)</f>
        <v>0</v>
      </c>
    </row>
    <row r="110" spans="1:21" hidden="1">
      <c r="A110" s="48"/>
      <c r="B110" s="43"/>
      <c r="C110" s="49"/>
      <c r="D110" s="77"/>
      <c r="E110" s="164">
        <v>613200</v>
      </c>
      <c r="F110" s="169" t="s">
        <v>76</v>
      </c>
      <c r="G110" s="99">
        <f>Godišnji!G109</f>
        <v>0</v>
      </c>
      <c r="H110" s="100">
        <v>0</v>
      </c>
      <c r="I110" s="98">
        <f t="shared" si="105"/>
        <v>0</v>
      </c>
      <c r="J110" s="52"/>
      <c r="K110" s="53"/>
      <c r="L110" s="98">
        <f t="shared" si="106"/>
        <v>0</v>
      </c>
      <c r="M110" s="52"/>
      <c r="N110" s="53"/>
      <c r="O110" s="98">
        <f t="shared" si="107"/>
        <v>0</v>
      </c>
      <c r="P110" s="52"/>
      <c r="Q110" s="53"/>
      <c r="R110" s="98">
        <f t="shared" si="108"/>
        <v>0</v>
      </c>
      <c r="S110" s="99">
        <f t="shared" si="109"/>
        <v>0</v>
      </c>
      <c r="T110" s="100">
        <f t="shared" si="110"/>
        <v>0</v>
      </c>
      <c r="U110" s="101">
        <f t="shared" si="111"/>
        <v>0</v>
      </c>
    </row>
    <row r="111" spans="1:21" hidden="1">
      <c r="A111" s="48"/>
      <c r="B111" s="43"/>
      <c r="C111" s="49"/>
      <c r="D111" s="77"/>
      <c r="E111" s="164">
        <v>613300</v>
      </c>
      <c r="F111" s="169" t="s">
        <v>77</v>
      </c>
      <c r="G111" s="99">
        <f>Godišnji!G110</f>
        <v>1100</v>
      </c>
      <c r="H111" s="100">
        <v>0</v>
      </c>
      <c r="I111" s="98">
        <f t="shared" si="105"/>
        <v>1100</v>
      </c>
      <c r="J111" s="52"/>
      <c r="K111" s="53"/>
      <c r="L111" s="98">
        <f t="shared" si="106"/>
        <v>0</v>
      </c>
      <c r="M111" s="52"/>
      <c r="N111" s="53"/>
      <c r="O111" s="98">
        <f t="shared" si="107"/>
        <v>0</v>
      </c>
      <c r="P111" s="52"/>
      <c r="Q111" s="53"/>
      <c r="R111" s="98">
        <f t="shared" si="108"/>
        <v>0</v>
      </c>
      <c r="S111" s="99">
        <f t="shared" si="109"/>
        <v>0</v>
      </c>
      <c r="T111" s="100">
        <f t="shared" si="110"/>
        <v>0</v>
      </c>
      <c r="U111" s="101">
        <f t="shared" si="111"/>
        <v>0</v>
      </c>
    </row>
    <row r="112" spans="1:21" hidden="1">
      <c r="A112" s="48"/>
      <c r="B112" s="43"/>
      <c r="C112" s="49"/>
      <c r="D112" s="77"/>
      <c r="E112" s="164">
        <v>613400</v>
      </c>
      <c r="F112" s="169" t="s">
        <v>78</v>
      </c>
      <c r="G112" s="99">
        <f>Godišnji!G111</f>
        <v>0</v>
      </c>
      <c r="H112" s="100">
        <v>0</v>
      </c>
      <c r="I112" s="98">
        <f t="shared" si="105"/>
        <v>0</v>
      </c>
      <c r="J112" s="52"/>
      <c r="K112" s="53"/>
      <c r="L112" s="98">
        <f t="shared" si="106"/>
        <v>0</v>
      </c>
      <c r="M112" s="52"/>
      <c r="N112" s="53"/>
      <c r="O112" s="98">
        <f t="shared" si="107"/>
        <v>0</v>
      </c>
      <c r="P112" s="52"/>
      <c r="Q112" s="53"/>
      <c r="R112" s="98">
        <f t="shared" si="108"/>
        <v>0</v>
      </c>
      <c r="S112" s="99">
        <f t="shared" si="109"/>
        <v>0</v>
      </c>
      <c r="T112" s="100">
        <f t="shared" si="110"/>
        <v>0</v>
      </c>
      <c r="U112" s="101">
        <f t="shared" si="111"/>
        <v>0</v>
      </c>
    </row>
    <row r="113" spans="1:21" hidden="1">
      <c r="A113" s="48"/>
      <c r="B113" s="43"/>
      <c r="C113" s="49"/>
      <c r="D113" s="77"/>
      <c r="E113" s="164">
        <v>613500</v>
      </c>
      <c r="F113" s="169" t="s">
        <v>79</v>
      </c>
      <c r="G113" s="99">
        <f>Godišnji!G112</f>
        <v>0</v>
      </c>
      <c r="H113" s="100">
        <v>0</v>
      </c>
      <c r="I113" s="98">
        <f t="shared" si="105"/>
        <v>0</v>
      </c>
      <c r="J113" s="52"/>
      <c r="K113" s="53"/>
      <c r="L113" s="98">
        <f t="shared" si="106"/>
        <v>0</v>
      </c>
      <c r="M113" s="52"/>
      <c r="N113" s="53"/>
      <c r="O113" s="98">
        <f t="shared" si="107"/>
        <v>0</v>
      </c>
      <c r="P113" s="52"/>
      <c r="Q113" s="53"/>
      <c r="R113" s="98">
        <f t="shared" si="108"/>
        <v>0</v>
      </c>
      <c r="S113" s="99">
        <f t="shared" si="109"/>
        <v>0</v>
      </c>
      <c r="T113" s="100">
        <f t="shared" si="110"/>
        <v>0</v>
      </c>
      <c r="U113" s="101">
        <f t="shared" si="111"/>
        <v>0</v>
      </c>
    </row>
    <row r="114" spans="1:21" hidden="1">
      <c r="A114" s="48"/>
      <c r="B114" s="43"/>
      <c r="C114" s="49"/>
      <c r="D114" s="77"/>
      <c r="E114" s="164">
        <v>613600</v>
      </c>
      <c r="F114" s="169" t="s">
        <v>82</v>
      </c>
      <c r="G114" s="99">
        <f>Godišnji!G113</f>
        <v>0</v>
      </c>
      <c r="H114" s="100">
        <v>0</v>
      </c>
      <c r="I114" s="98">
        <f t="shared" si="105"/>
        <v>0</v>
      </c>
      <c r="J114" s="52"/>
      <c r="K114" s="53"/>
      <c r="L114" s="98">
        <f t="shared" si="106"/>
        <v>0</v>
      </c>
      <c r="M114" s="52"/>
      <c r="N114" s="53"/>
      <c r="O114" s="98">
        <f t="shared" si="107"/>
        <v>0</v>
      </c>
      <c r="P114" s="52"/>
      <c r="Q114" s="53"/>
      <c r="R114" s="98">
        <f t="shared" si="108"/>
        <v>0</v>
      </c>
      <c r="S114" s="99">
        <f t="shared" si="109"/>
        <v>0</v>
      </c>
      <c r="T114" s="100">
        <f t="shared" si="110"/>
        <v>0</v>
      </c>
      <c r="U114" s="101">
        <f t="shared" si="111"/>
        <v>0</v>
      </c>
    </row>
    <row r="115" spans="1:21" hidden="1">
      <c r="A115" s="48"/>
      <c r="B115" s="43"/>
      <c r="C115" s="49"/>
      <c r="D115" s="77"/>
      <c r="E115" s="164">
        <v>613700</v>
      </c>
      <c r="F115" s="169" t="s">
        <v>80</v>
      </c>
      <c r="G115" s="99">
        <f>Godišnji!G114</f>
        <v>400</v>
      </c>
      <c r="H115" s="100">
        <v>0</v>
      </c>
      <c r="I115" s="98">
        <f t="shared" si="105"/>
        <v>400</v>
      </c>
      <c r="J115" s="52"/>
      <c r="K115" s="53"/>
      <c r="L115" s="98">
        <f t="shared" si="106"/>
        <v>0</v>
      </c>
      <c r="M115" s="52"/>
      <c r="N115" s="53"/>
      <c r="O115" s="98">
        <f t="shared" si="107"/>
        <v>0</v>
      </c>
      <c r="P115" s="52"/>
      <c r="Q115" s="53"/>
      <c r="R115" s="98">
        <f t="shared" si="108"/>
        <v>0</v>
      </c>
      <c r="S115" s="99">
        <f t="shared" si="109"/>
        <v>0</v>
      </c>
      <c r="T115" s="100">
        <f t="shared" si="110"/>
        <v>0</v>
      </c>
      <c r="U115" s="101">
        <f t="shared" si="111"/>
        <v>0</v>
      </c>
    </row>
    <row r="116" spans="1:21" hidden="1">
      <c r="A116" s="48"/>
      <c r="B116" s="43"/>
      <c r="C116" s="49"/>
      <c r="D116" s="77"/>
      <c r="E116" s="164">
        <v>613800</v>
      </c>
      <c r="F116" s="169" t="s">
        <v>83</v>
      </c>
      <c r="G116" s="99">
        <f>Godišnji!G115</f>
        <v>0</v>
      </c>
      <c r="H116" s="100">
        <v>0</v>
      </c>
      <c r="I116" s="98">
        <f t="shared" si="105"/>
        <v>0</v>
      </c>
      <c r="J116" s="52"/>
      <c r="K116" s="53"/>
      <c r="L116" s="98">
        <f t="shared" si="106"/>
        <v>0</v>
      </c>
      <c r="M116" s="52"/>
      <c r="N116" s="53"/>
      <c r="O116" s="98">
        <f t="shared" si="107"/>
        <v>0</v>
      </c>
      <c r="P116" s="52"/>
      <c r="Q116" s="53"/>
      <c r="R116" s="98">
        <f t="shared" si="108"/>
        <v>0</v>
      </c>
      <c r="S116" s="99">
        <f t="shared" si="109"/>
        <v>0</v>
      </c>
      <c r="T116" s="100">
        <f t="shared" si="110"/>
        <v>0</v>
      </c>
      <c r="U116" s="101">
        <f t="shared" si="111"/>
        <v>0</v>
      </c>
    </row>
    <row r="117" spans="1:21" hidden="1">
      <c r="A117" s="48"/>
      <c r="B117" s="43"/>
      <c r="C117" s="49"/>
      <c r="D117" s="77"/>
      <c r="E117" s="164">
        <v>613900</v>
      </c>
      <c r="F117" s="169" t="s">
        <v>81</v>
      </c>
      <c r="G117" s="99">
        <f>Godišnji!G116</f>
        <v>2000</v>
      </c>
      <c r="H117" s="100">
        <v>0</v>
      </c>
      <c r="I117" s="98">
        <f t="shared" si="105"/>
        <v>2000</v>
      </c>
      <c r="J117" s="52"/>
      <c r="K117" s="53"/>
      <c r="L117" s="98">
        <f t="shared" si="106"/>
        <v>0</v>
      </c>
      <c r="M117" s="52"/>
      <c r="N117" s="53"/>
      <c r="O117" s="98">
        <f t="shared" si="107"/>
        <v>0</v>
      </c>
      <c r="P117" s="52"/>
      <c r="Q117" s="53"/>
      <c r="R117" s="98">
        <f t="shared" si="108"/>
        <v>0</v>
      </c>
      <c r="S117" s="99">
        <f t="shared" si="109"/>
        <v>0</v>
      </c>
      <c r="T117" s="100">
        <f t="shared" si="110"/>
        <v>0</v>
      </c>
      <c r="U117" s="101">
        <f t="shared" si="111"/>
        <v>0</v>
      </c>
    </row>
    <row r="118" spans="1:21" hidden="1">
      <c r="A118" s="48"/>
      <c r="B118" s="43"/>
      <c r="C118" s="49"/>
      <c r="D118" s="77"/>
      <c r="E118" s="164">
        <v>613900</v>
      </c>
      <c r="F118" s="169" t="s">
        <v>84</v>
      </c>
      <c r="G118" s="99">
        <f>Godišnji!G117</f>
        <v>0</v>
      </c>
      <c r="H118" s="100">
        <v>0</v>
      </c>
      <c r="I118" s="98">
        <f t="shared" si="105"/>
        <v>0</v>
      </c>
      <c r="J118" s="52"/>
      <c r="K118" s="53"/>
      <c r="L118" s="98">
        <f t="shared" si="106"/>
        <v>0</v>
      </c>
      <c r="M118" s="52"/>
      <c r="N118" s="53"/>
      <c r="O118" s="98">
        <f t="shared" si="107"/>
        <v>0</v>
      </c>
      <c r="P118" s="52"/>
      <c r="Q118" s="53"/>
      <c r="R118" s="98">
        <f t="shared" si="108"/>
        <v>0</v>
      </c>
      <c r="S118" s="99">
        <f t="shared" si="109"/>
        <v>0</v>
      </c>
      <c r="T118" s="100">
        <f t="shared" si="110"/>
        <v>0</v>
      </c>
      <c r="U118" s="101">
        <f t="shared" si="111"/>
        <v>0</v>
      </c>
    </row>
    <row r="119" spans="1:21" hidden="1">
      <c r="A119" s="40"/>
      <c r="B119" s="41"/>
      <c r="C119" s="42"/>
      <c r="D119" s="77"/>
      <c r="E119" s="163">
        <v>614000</v>
      </c>
      <c r="F119" s="167" t="s">
        <v>93</v>
      </c>
      <c r="G119" s="94">
        <f t="shared" ref="G119:U119" si="112">G120</f>
        <v>20000</v>
      </c>
      <c r="H119" s="95">
        <f t="shared" si="112"/>
        <v>0</v>
      </c>
      <c r="I119" s="96">
        <f t="shared" si="112"/>
        <v>20000</v>
      </c>
      <c r="J119" s="94">
        <f t="shared" si="112"/>
        <v>0</v>
      </c>
      <c r="K119" s="95">
        <f t="shared" si="112"/>
        <v>0</v>
      </c>
      <c r="L119" s="96">
        <f t="shared" si="112"/>
        <v>0</v>
      </c>
      <c r="M119" s="94">
        <f t="shared" si="112"/>
        <v>0</v>
      </c>
      <c r="N119" s="95">
        <f t="shared" si="112"/>
        <v>0</v>
      </c>
      <c r="O119" s="96">
        <f t="shared" si="112"/>
        <v>0</v>
      </c>
      <c r="P119" s="94">
        <f t="shared" si="112"/>
        <v>0</v>
      </c>
      <c r="Q119" s="95">
        <f t="shared" si="112"/>
        <v>0</v>
      </c>
      <c r="R119" s="96">
        <f t="shared" si="112"/>
        <v>0</v>
      </c>
      <c r="S119" s="94">
        <f t="shared" si="112"/>
        <v>0</v>
      </c>
      <c r="T119" s="95">
        <f t="shared" si="112"/>
        <v>0</v>
      </c>
      <c r="U119" s="97">
        <f t="shared" si="112"/>
        <v>0</v>
      </c>
    </row>
    <row r="120" spans="1:21" hidden="1">
      <c r="A120" s="48"/>
      <c r="B120" s="43"/>
      <c r="C120" s="49"/>
      <c r="D120" s="77"/>
      <c r="E120" s="164">
        <v>614200</v>
      </c>
      <c r="F120" s="169" t="s">
        <v>106</v>
      </c>
      <c r="G120" s="99">
        <f>Godišnji!G119</f>
        <v>20000</v>
      </c>
      <c r="H120" s="100">
        <v>0</v>
      </c>
      <c r="I120" s="98">
        <f t="shared" ref="I120" si="113">SUM(G120:H120)</f>
        <v>20000</v>
      </c>
      <c r="J120" s="52"/>
      <c r="K120" s="53"/>
      <c r="L120" s="98">
        <f t="shared" ref="L120" si="114">SUM(J120:K120)</f>
        <v>0</v>
      </c>
      <c r="M120" s="52"/>
      <c r="N120" s="53"/>
      <c r="O120" s="98">
        <f t="shared" ref="O120" si="115">SUM(M120:N120)</f>
        <v>0</v>
      </c>
      <c r="P120" s="52"/>
      <c r="Q120" s="53"/>
      <c r="R120" s="98">
        <f t="shared" ref="R120" si="116">SUM(P120:Q120)</f>
        <v>0</v>
      </c>
      <c r="S120" s="99">
        <f>P120+M120+J120</f>
        <v>0</v>
      </c>
      <c r="T120" s="100">
        <f>Q120+N120+K120</f>
        <v>0</v>
      </c>
      <c r="U120" s="101">
        <f t="shared" ref="U120" si="117">SUM(S120:T120)</f>
        <v>0</v>
      </c>
    </row>
    <row r="121" spans="1:21" hidden="1">
      <c r="A121" s="40"/>
      <c r="B121" s="41"/>
      <c r="C121" s="42"/>
      <c r="D121" s="77"/>
      <c r="E121" s="163">
        <v>821000</v>
      </c>
      <c r="F121" s="167" t="s">
        <v>85</v>
      </c>
      <c r="G121" s="94">
        <f>SUM(G122:G123)</f>
        <v>1000</v>
      </c>
      <c r="H121" s="95">
        <f t="shared" ref="H121:U121" si="118">SUM(H122:H123)</f>
        <v>0</v>
      </c>
      <c r="I121" s="96">
        <f t="shared" si="118"/>
        <v>1000</v>
      </c>
      <c r="J121" s="94">
        <f t="shared" si="118"/>
        <v>0</v>
      </c>
      <c r="K121" s="95">
        <f t="shared" si="118"/>
        <v>0</v>
      </c>
      <c r="L121" s="96">
        <f t="shared" si="118"/>
        <v>0</v>
      </c>
      <c r="M121" s="94">
        <f t="shared" si="118"/>
        <v>0</v>
      </c>
      <c r="N121" s="95">
        <f t="shared" si="118"/>
        <v>0</v>
      </c>
      <c r="O121" s="96">
        <f t="shared" si="118"/>
        <v>0</v>
      </c>
      <c r="P121" s="94">
        <f t="shared" si="118"/>
        <v>0</v>
      </c>
      <c r="Q121" s="95">
        <f t="shared" si="118"/>
        <v>0</v>
      </c>
      <c r="R121" s="96">
        <f t="shared" si="118"/>
        <v>0</v>
      </c>
      <c r="S121" s="94">
        <f t="shared" si="118"/>
        <v>0</v>
      </c>
      <c r="T121" s="95">
        <f t="shared" si="118"/>
        <v>0</v>
      </c>
      <c r="U121" s="97">
        <f t="shared" si="118"/>
        <v>0</v>
      </c>
    </row>
    <row r="122" spans="1:21" hidden="1">
      <c r="A122" s="48"/>
      <c r="B122" s="43"/>
      <c r="C122" s="49"/>
      <c r="D122" s="77"/>
      <c r="E122" s="164">
        <v>821200</v>
      </c>
      <c r="F122" s="168" t="s">
        <v>86</v>
      </c>
      <c r="G122" s="99">
        <f>Godišnji!G121</f>
        <v>0</v>
      </c>
      <c r="H122" s="100">
        <v>0</v>
      </c>
      <c r="I122" s="98">
        <f>SUM(G122:H122)</f>
        <v>0</v>
      </c>
      <c r="J122" s="52"/>
      <c r="K122" s="53"/>
      <c r="L122" s="98">
        <f>SUM(J122:K122)</f>
        <v>0</v>
      </c>
      <c r="M122" s="52"/>
      <c r="N122" s="53"/>
      <c r="O122" s="98">
        <f>SUM(M122:N122)</f>
        <v>0</v>
      </c>
      <c r="P122" s="52"/>
      <c r="Q122" s="53"/>
      <c r="R122" s="98">
        <f>SUM(P122:Q122)</f>
        <v>0</v>
      </c>
      <c r="S122" s="99">
        <f t="shared" ref="S122:S123" si="119">P122+M122+J122</f>
        <v>0</v>
      </c>
      <c r="T122" s="100">
        <f t="shared" ref="T122:T123" si="120">Q122+N122+K122</f>
        <v>0</v>
      </c>
      <c r="U122" s="101">
        <f>SUM(S122:T122)</f>
        <v>0</v>
      </c>
    </row>
    <row r="123" spans="1:21" ht="12.75" hidden="1" thickBot="1">
      <c r="A123" s="55"/>
      <c r="B123" s="56"/>
      <c r="C123" s="57"/>
      <c r="D123" s="56"/>
      <c r="E123" s="165">
        <v>821300</v>
      </c>
      <c r="F123" s="170" t="s">
        <v>87</v>
      </c>
      <c r="G123" s="122">
        <f>Godišnji!G122</f>
        <v>1000</v>
      </c>
      <c r="H123" s="104">
        <v>0</v>
      </c>
      <c r="I123" s="102">
        <f>SUM(G123:H123)</f>
        <v>1000</v>
      </c>
      <c r="J123" s="60"/>
      <c r="K123" s="61"/>
      <c r="L123" s="102">
        <f>SUM(J123:K123)</f>
        <v>0</v>
      </c>
      <c r="M123" s="60"/>
      <c r="N123" s="61"/>
      <c r="O123" s="102">
        <f>SUM(M123:N123)</f>
        <v>0</v>
      </c>
      <c r="P123" s="60"/>
      <c r="Q123" s="61"/>
      <c r="R123" s="102">
        <f>SUM(P123:Q123)</f>
        <v>0</v>
      </c>
      <c r="S123" s="103">
        <f t="shared" si="119"/>
        <v>0</v>
      </c>
      <c r="T123" s="104">
        <f t="shared" si="120"/>
        <v>0</v>
      </c>
      <c r="U123" s="105">
        <f>SUM(S123:T123)</f>
        <v>0</v>
      </c>
    </row>
    <row r="124" spans="1:21" ht="12.75" hidden="1" thickBot="1">
      <c r="A124" s="62"/>
      <c r="B124" s="63"/>
      <c r="C124" s="64"/>
      <c r="D124" s="78"/>
      <c r="E124" s="63"/>
      <c r="F124" s="171" t="s">
        <v>105</v>
      </c>
      <c r="G124" s="106">
        <f>G102+G106+G108+G119+G121</f>
        <v>87040</v>
      </c>
      <c r="H124" s="107">
        <f t="shared" ref="H124:U124" si="121">H102+H106+H108+H119+H121</f>
        <v>0</v>
      </c>
      <c r="I124" s="108">
        <f t="shared" si="121"/>
        <v>87040</v>
      </c>
      <c r="J124" s="106">
        <f t="shared" si="121"/>
        <v>0</v>
      </c>
      <c r="K124" s="107">
        <f t="shared" si="121"/>
        <v>0</v>
      </c>
      <c r="L124" s="108">
        <f t="shared" si="121"/>
        <v>0</v>
      </c>
      <c r="M124" s="106">
        <f t="shared" si="121"/>
        <v>0</v>
      </c>
      <c r="N124" s="107">
        <f t="shared" si="121"/>
        <v>0</v>
      </c>
      <c r="O124" s="108">
        <f t="shared" si="121"/>
        <v>0</v>
      </c>
      <c r="P124" s="106">
        <f t="shared" si="121"/>
        <v>0</v>
      </c>
      <c r="Q124" s="107">
        <f t="shared" si="121"/>
        <v>0</v>
      </c>
      <c r="R124" s="108">
        <f t="shared" si="121"/>
        <v>0</v>
      </c>
      <c r="S124" s="106">
        <f t="shared" si="121"/>
        <v>0</v>
      </c>
      <c r="T124" s="107">
        <f t="shared" si="121"/>
        <v>0</v>
      </c>
      <c r="U124" s="109">
        <f t="shared" si="121"/>
        <v>0</v>
      </c>
    </row>
    <row r="125" spans="1:21" hidden="1">
      <c r="D125" s="67"/>
      <c r="G125" s="179"/>
      <c r="H125" s="179"/>
      <c r="I125" s="179"/>
      <c r="U125" s="137"/>
    </row>
    <row r="126" spans="1:21" hidden="1">
      <c r="A126" s="172" t="s">
        <v>91</v>
      </c>
      <c r="B126" s="173" t="s">
        <v>67</v>
      </c>
      <c r="C126" s="174" t="s">
        <v>107</v>
      </c>
      <c r="D126" s="76"/>
      <c r="E126" s="43"/>
      <c r="F126" s="167" t="s">
        <v>10</v>
      </c>
      <c r="G126" s="180"/>
      <c r="H126" s="181"/>
      <c r="I126" s="182"/>
      <c r="J126" s="48"/>
      <c r="K126" s="43"/>
      <c r="L126" s="49"/>
      <c r="M126" s="48"/>
      <c r="N126" s="43"/>
      <c r="O126" s="49"/>
      <c r="P126" s="48"/>
      <c r="Q126" s="43"/>
      <c r="R126" s="49"/>
      <c r="S126" s="48"/>
      <c r="T126" s="43"/>
      <c r="U126" s="74"/>
    </row>
    <row r="127" spans="1:21" hidden="1">
      <c r="A127" s="40"/>
      <c r="B127" s="41"/>
      <c r="C127" s="42"/>
      <c r="D127" s="77"/>
      <c r="E127" s="163">
        <v>611000</v>
      </c>
      <c r="F127" s="167" t="s">
        <v>69</v>
      </c>
      <c r="G127" s="94">
        <f>SUM(G128:G130)</f>
        <v>47610</v>
      </c>
      <c r="H127" s="95">
        <f t="shared" ref="H127:U127" si="122">SUM(H128:H130)</f>
        <v>0</v>
      </c>
      <c r="I127" s="96">
        <f t="shared" si="122"/>
        <v>47610</v>
      </c>
      <c r="J127" s="94">
        <f t="shared" si="122"/>
        <v>0</v>
      </c>
      <c r="K127" s="95">
        <f t="shared" si="122"/>
        <v>0</v>
      </c>
      <c r="L127" s="96">
        <f t="shared" si="122"/>
        <v>0</v>
      </c>
      <c r="M127" s="94">
        <f t="shared" si="122"/>
        <v>0</v>
      </c>
      <c r="N127" s="95">
        <f t="shared" si="122"/>
        <v>0</v>
      </c>
      <c r="O127" s="96">
        <f t="shared" si="122"/>
        <v>0</v>
      </c>
      <c r="P127" s="94">
        <f t="shared" si="122"/>
        <v>0</v>
      </c>
      <c r="Q127" s="95">
        <f t="shared" si="122"/>
        <v>0</v>
      </c>
      <c r="R127" s="96">
        <f t="shared" si="122"/>
        <v>0</v>
      </c>
      <c r="S127" s="94">
        <f t="shared" si="122"/>
        <v>0</v>
      </c>
      <c r="T127" s="95">
        <f t="shared" si="122"/>
        <v>0</v>
      </c>
      <c r="U127" s="97">
        <f t="shared" si="122"/>
        <v>0</v>
      </c>
    </row>
    <row r="128" spans="1:21" hidden="1">
      <c r="A128" s="48"/>
      <c r="B128" s="43"/>
      <c r="C128" s="49"/>
      <c r="D128" s="77"/>
      <c r="E128" s="164">
        <v>611100</v>
      </c>
      <c r="F128" s="168" t="s">
        <v>70</v>
      </c>
      <c r="G128" s="99">
        <f>Godišnji!G127</f>
        <v>42300</v>
      </c>
      <c r="H128" s="100">
        <v>0</v>
      </c>
      <c r="I128" s="98">
        <f>SUM(G128:H128)</f>
        <v>42300</v>
      </c>
      <c r="J128" s="52"/>
      <c r="K128" s="53"/>
      <c r="L128" s="98">
        <f>SUM(J128:K128)</f>
        <v>0</v>
      </c>
      <c r="M128" s="52"/>
      <c r="N128" s="53"/>
      <c r="O128" s="98">
        <f>SUM(M128:N128)</f>
        <v>0</v>
      </c>
      <c r="P128" s="52"/>
      <c r="Q128" s="53"/>
      <c r="R128" s="98">
        <f>SUM(P128:Q128)</f>
        <v>0</v>
      </c>
      <c r="S128" s="99">
        <f>P128+M128+J128</f>
        <v>0</v>
      </c>
      <c r="T128" s="100">
        <f>Q128+N128+K128</f>
        <v>0</v>
      </c>
      <c r="U128" s="101">
        <f>SUM(S128:T128)</f>
        <v>0</v>
      </c>
    </row>
    <row r="129" spans="1:21" hidden="1">
      <c r="A129" s="48"/>
      <c r="B129" s="43"/>
      <c r="C129" s="49"/>
      <c r="D129" s="77"/>
      <c r="E129" s="164">
        <v>611200</v>
      </c>
      <c r="F129" s="168" t="s">
        <v>71</v>
      </c>
      <c r="G129" s="99">
        <f>Godišnji!G128</f>
        <v>5310</v>
      </c>
      <c r="H129" s="100">
        <v>0</v>
      </c>
      <c r="I129" s="98">
        <f t="shared" ref="I129:I130" si="123">SUM(G129:H129)</f>
        <v>5310</v>
      </c>
      <c r="J129" s="52"/>
      <c r="K129" s="53"/>
      <c r="L129" s="98">
        <f t="shared" ref="L129:L130" si="124">SUM(J129:K129)</f>
        <v>0</v>
      </c>
      <c r="M129" s="52"/>
      <c r="N129" s="53"/>
      <c r="O129" s="98">
        <f t="shared" ref="O129:O130" si="125">SUM(M129:N129)</f>
        <v>0</v>
      </c>
      <c r="P129" s="52"/>
      <c r="Q129" s="53"/>
      <c r="R129" s="98">
        <f t="shared" ref="R129:R130" si="126">SUM(P129:Q129)</f>
        <v>0</v>
      </c>
      <c r="S129" s="99">
        <f t="shared" ref="S129:S130" si="127">P129+M129+J129</f>
        <v>0</v>
      </c>
      <c r="T129" s="100">
        <f t="shared" ref="T129:T130" si="128">Q129+N129+K129</f>
        <v>0</v>
      </c>
      <c r="U129" s="101">
        <f t="shared" ref="U129:U130" si="129">SUM(S129:T129)</f>
        <v>0</v>
      </c>
    </row>
    <row r="130" spans="1:21" hidden="1">
      <c r="A130" s="48"/>
      <c r="B130" s="43"/>
      <c r="C130" s="49"/>
      <c r="D130" s="77"/>
      <c r="E130" s="164">
        <v>611200</v>
      </c>
      <c r="F130" s="168" t="s">
        <v>72</v>
      </c>
      <c r="G130" s="99">
        <f>Godišnji!G129</f>
        <v>0</v>
      </c>
      <c r="H130" s="100">
        <v>0</v>
      </c>
      <c r="I130" s="98">
        <f t="shared" si="123"/>
        <v>0</v>
      </c>
      <c r="J130" s="52"/>
      <c r="K130" s="53"/>
      <c r="L130" s="98">
        <f t="shared" si="124"/>
        <v>0</v>
      </c>
      <c r="M130" s="52"/>
      <c r="N130" s="53"/>
      <c r="O130" s="98">
        <f t="shared" si="125"/>
        <v>0</v>
      </c>
      <c r="P130" s="52"/>
      <c r="Q130" s="53"/>
      <c r="R130" s="98">
        <f t="shared" si="126"/>
        <v>0</v>
      </c>
      <c r="S130" s="99">
        <f t="shared" si="127"/>
        <v>0</v>
      </c>
      <c r="T130" s="100">
        <f t="shared" si="128"/>
        <v>0</v>
      </c>
      <c r="U130" s="101">
        <f t="shared" si="129"/>
        <v>0</v>
      </c>
    </row>
    <row r="131" spans="1:21" hidden="1">
      <c r="A131" s="40"/>
      <c r="B131" s="41"/>
      <c r="C131" s="42"/>
      <c r="D131" s="77"/>
      <c r="E131" s="163">
        <v>612000</v>
      </c>
      <c r="F131" s="167" t="s">
        <v>73</v>
      </c>
      <c r="G131" s="94">
        <f>G132</f>
        <v>4660</v>
      </c>
      <c r="H131" s="95">
        <f t="shared" ref="H131:U131" si="130">H132</f>
        <v>0</v>
      </c>
      <c r="I131" s="96">
        <f t="shared" si="130"/>
        <v>4660</v>
      </c>
      <c r="J131" s="94">
        <f t="shared" si="130"/>
        <v>0</v>
      </c>
      <c r="K131" s="95">
        <f t="shared" si="130"/>
        <v>0</v>
      </c>
      <c r="L131" s="96">
        <f t="shared" si="130"/>
        <v>0</v>
      </c>
      <c r="M131" s="94">
        <f t="shared" si="130"/>
        <v>0</v>
      </c>
      <c r="N131" s="95">
        <f t="shared" si="130"/>
        <v>0</v>
      </c>
      <c r="O131" s="96">
        <f t="shared" si="130"/>
        <v>0</v>
      </c>
      <c r="P131" s="94">
        <f t="shared" si="130"/>
        <v>0</v>
      </c>
      <c r="Q131" s="95">
        <f t="shared" si="130"/>
        <v>0</v>
      </c>
      <c r="R131" s="96">
        <f t="shared" si="130"/>
        <v>0</v>
      </c>
      <c r="S131" s="94">
        <f t="shared" si="130"/>
        <v>0</v>
      </c>
      <c r="T131" s="95">
        <f t="shared" si="130"/>
        <v>0</v>
      </c>
      <c r="U131" s="97">
        <f t="shared" si="130"/>
        <v>0</v>
      </c>
    </row>
    <row r="132" spans="1:21" hidden="1">
      <c r="A132" s="48"/>
      <c r="B132" s="43"/>
      <c r="C132" s="49"/>
      <c r="D132" s="77"/>
      <c r="E132" s="164">
        <v>612100</v>
      </c>
      <c r="F132" s="168" t="s">
        <v>73</v>
      </c>
      <c r="G132" s="99">
        <f>Godišnji!G131</f>
        <v>4660</v>
      </c>
      <c r="H132" s="100">
        <v>0</v>
      </c>
      <c r="I132" s="98">
        <f>SUM(G132:H132)</f>
        <v>4660</v>
      </c>
      <c r="J132" s="52"/>
      <c r="K132" s="53"/>
      <c r="L132" s="98">
        <f>SUM(J132:K132)</f>
        <v>0</v>
      </c>
      <c r="M132" s="52"/>
      <c r="N132" s="53"/>
      <c r="O132" s="98">
        <f>SUM(M132:N132)</f>
        <v>0</v>
      </c>
      <c r="P132" s="52"/>
      <c r="Q132" s="53"/>
      <c r="R132" s="98">
        <f>SUM(P132:Q132)</f>
        <v>0</v>
      </c>
      <c r="S132" s="99">
        <f>P132+M132+J132</f>
        <v>0</v>
      </c>
      <c r="T132" s="100">
        <f>Q132+N132+K132</f>
        <v>0</v>
      </c>
      <c r="U132" s="101">
        <f>SUM(S132:T132)</f>
        <v>0</v>
      </c>
    </row>
    <row r="133" spans="1:21" hidden="1">
      <c r="A133" s="40"/>
      <c r="B133" s="41"/>
      <c r="C133" s="42"/>
      <c r="D133" s="77"/>
      <c r="E133" s="163">
        <v>613000</v>
      </c>
      <c r="F133" s="167" t="s">
        <v>74</v>
      </c>
      <c r="G133" s="94">
        <f>SUM(G134:G143)</f>
        <v>8300</v>
      </c>
      <c r="H133" s="95">
        <f t="shared" ref="H133:U133" si="131">SUM(H134:H143)</f>
        <v>0</v>
      </c>
      <c r="I133" s="96">
        <f t="shared" si="131"/>
        <v>8300</v>
      </c>
      <c r="J133" s="94">
        <f t="shared" si="131"/>
        <v>0</v>
      </c>
      <c r="K133" s="95">
        <f t="shared" si="131"/>
        <v>0</v>
      </c>
      <c r="L133" s="96">
        <f t="shared" si="131"/>
        <v>0</v>
      </c>
      <c r="M133" s="94">
        <f t="shared" si="131"/>
        <v>0</v>
      </c>
      <c r="N133" s="95">
        <f t="shared" si="131"/>
        <v>0</v>
      </c>
      <c r="O133" s="96">
        <f t="shared" si="131"/>
        <v>0</v>
      </c>
      <c r="P133" s="94">
        <f t="shared" si="131"/>
        <v>0</v>
      </c>
      <c r="Q133" s="95">
        <f t="shared" si="131"/>
        <v>0</v>
      </c>
      <c r="R133" s="96">
        <f t="shared" si="131"/>
        <v>0</v>
      </c>
      <c r="S133" s="94">
        <f t="shared" si="131"/>
        <v>0</v>
      </c>
      <c r="T133" s="95">
        <f t="shared" si="131"/>
        <v>0</v>
      </c>
      <c r="U133" s="97">
        <f t="shared" si="131"/>
        <v>0</v>
      </c>
    </row>
    <row r="134" spans="1:21" hidden="1">
      <c r="A134" s="48"/>
      <c r="B134" s="43"/>
      <c r="C134" s="49"/>
      <c r="D134" s="77"/>
      <c r="E134" s="164">
        <v>613100</v>
      </c>
      <c r="F134" s="169" t="s">
        <v>75</v>
      </c>
      <c r="G134" s="99">
        <f>Godišnji!G133</f>
        <v>300</v>
      </c>
      <c r="H134" s="100">
        <v>0</v>
      </c>
      <c r="I134" s="98">
        <f t="shared" ref="I134:I143" si="132">SUM(G134:H134)</f>
        <v>300</v>
      </c>
      <c r="J134" s="52"/>
      <c r="K134" s="53"/>
      <c r="L134" s="98">
        <f t="shared" ref="L134:L143" si="133">SUM(J134:K134)</f>
        <v>0</v>
      </c>
      <c r="M134" s="52"/>
      <c r="N134" s="53"/>
      <c r="O134" s="98">
        <f t="shared" ref="O134:O143" si="134">SUM(M134:N134)</f>
        <v>0</v>
      </c>
      <c r="P134" s="52"/>
      <c r="Q134" s="53"/>
      <c r="R134" s="98">
        <f t="shared" ref="R134:R143" si="135">SUM(P134:Q134)</f>
        <v>0</v>
      </c>
      <c r="S134" s="99">
        <f t="shared" ref="S134:S143" si="136">P134+M134+J134</f>
        <v>0</v>
      </c>
      <c r="T134" s="100">
        <f t="shared" ref="T134:T143" si="137">Q134+N134+K134</f>
        <v>0</v>
      </c>
      <c r="U134" s="101">
        <f t="shared" ref="U134:U143" si="138">SUM(S134:T134)</f>
        <v>0</v>
      </c>
    </row>
    <row r="135" spans="1:21" hidden="1">
      <c r="A135" s="48"/>
      <c r="B135" s="43"/>
      <c r="C135" s="49"/>
      <c r="D135" s="77"/>
      <c r="E135" s="164">
        <v>613200</v>
      </c>
      <c r="F135" s="169" t="s">
        <v>76</v>
      </c>
      <c r="G135" s="99">
        <f>Godišnji!G134</f>
        <v>0</v>
      </c>
      <c r="H135" s="100">
        <v>0</v>
      </c>
      <c r="I135" s="98">
        <f t="shared" si="132"/>
        <v>0</v>
      </c>
      <c r="J135" s="52"/>
      <c r="K135" s="53"/>
      <c r="L135" s="98">
        <f t="shared" si="133"/>
        <v>0</v>
      </c>
      <c r="M135" s="52"/>
      <c r="N135" s="53"/>
      <c r="O135" s="98">
        <f t="shared" si="134"/>
        <v>0</v>
      </c>
      <c r="P135" s="52"/>
      <c r="Q135" s="53"/>
      <c r="R135" s="98">
        <f t="shared" si="135"/>
        <v>0</v>
      </c>
      <c r="S135" s="99">
        <f t="shared" si="136"/>
        <v>0</v>
      </c>
      <c r="T135" s="100">
        <f t="shared" si="137"/>
        <v>0</v>
      </c>
      <c r="U135" s="101">
        <f t="shared" si="138"/>
        <v>0</v>
      </c>
    </row>
    <row r="136" spans="1:21" hidden="1">
      <c r="A136" s="48"/>
      <c r="B136" s="43"/>
      <c r="C136" s="49"/>
      <c r="D136" s="77"/>
      <c r="E136" s="164">
        <v>613300</v>
      </c>
      <c r="F136" s="169" t="s">
        <v>77</v>
      </c>
      <c r="G136" s="99">
        <f>Godišnji!G135</f>
        <v>0</v>
      </c>
      <c r="H136" s="100">
        <v>0</v>
      </c>
      <c r="I136" s="98">
        <f t="shared" si="132"/>
        <v>0</v>
      </c>
      <c r="J136" s="52"/>
      <c r="K136" s="53"/>
      <c r="L136" s="98">
        <f t="shared" si="133"/>
        <v>0</v>
      </c>
      <c r="M136" s="52"/>
      <c r="N136" s="53"/>
      <c r="O136" s="98">
        <f t="shared" si="134"/>
        <v>0</v>
      </c>
      <c r="P136" s="52"/>
      <c r="Q136" s="53"/>
      <c r="R136" s="98">
        <f t="shared" si="135"/>
        <v>0</v>
      </c>
      <c r="S136" s="99">
        <f t="shared" si="136"/>
        <v>0</v>
      </c>
      <c r="T136" s="100">
        <f t="shared" si="137"/>
        <v>0</v>
      </c>
      <c r="U136" s="101">
        <f t="shared" si="138"/>
        <v>0</v>
      </c>
    </row>
    <row r="137" spans="1:21" hidden="1">
      <c r="A137" s="48"/>
      <c r="B137" s="43"/>
      <c r="C137" s="49"/>
      <c r="D137" s="77"/>
      <c r="E137" s="164">
        <v>613400</v>
      </c>
      <c r="F137" s="169" t="s">
        <v>78</v>
      </c>
      <c r="G137" s="99">
        <f>Godišnji!G136</f>
        <v>0</v>
      </c>
      <c r="H137" s="100">
        <v>0</v>
      </c>
      <c r="I137" s="98">
        <f t="shared" si="132"/>
        <v>0</v>
      </c>
      <c r="J137" s="52"/>
      <c r="K137" s="53"/>
      <c r="L137" s="98">
        <f t="shared" si="133"/>
        <v>0</v>
      </c>
      <c r="M137" s="52"/>
      <c r="N137" s="53"/>
      <c r="O137" s="98">
        <f t="shared" si="134"/>
        <v>0</v>
      </c>
      <c r="P137" s="52"/>
      <c r="Q137" s="53"/>
      <c r="R137" s="98">
        <f t="shared" si="135"/>
        <v>0</v>
      </c>
      <c r="S137" s="99">
        <f t="shared" si="136"/>
        <v>0</v>
      </c>
      <c r="T137" s="100">
        <f t="shared" si="137"/>
        <v>0</v>
      </c>
      <c r="U137" s="101">
        <f t="shared" si="138"/>
        <v>0</v>
      </c>
    </row>
    <row r="138" spans="1:21" hidden="1">
      <c r="A138" s="48"/>
      <c r="B138" s="43"/>
      <c r="C138" s="49"/>
      <c r="D138" s="77"/>
      <c r="E138" s="164">
        <v>613500</v>
      </c>
      <c r="F138" s="169" t="s">
        <v>79</v>
      </c>
      <c r="G138" s="99">
        <f>Godišnji!G137</f>
        <v>0</v>
      </c>
      <c r="H138" s="100">
        <v>0</v>
      </c>
      <c r="I138" s="98">
        <f t="shared" si="132"/>
        <v>0</v>
      </c>
      <c r="J138" s="52"/>
      <c r="K138" s="53"/>
      <c r="L138" s="98">
        <f t="shared" si="133"/>
        <v>0</v>
      </c>
      <c r="M138" s="52"/>
      <c r="N138" s="53"/>
      <c r="O138" s="98">
        <f t="shared" si="134"/>
        <v>0</v>
      </c>
      <c r="P138" s="52"/>
      <c r="Q138" s="53"/>
      <c r="R138" s="98">
        <f t="shared" si="135"/>
        <v>0</v>
      </c>
      <c r="S138" s="99">
        <f t="shared" si="136"/>
        <v>0</v>
      </c>
      <c r="T138" s="100">
        <f t="shared" si="137"/>
        <v>0</v>
      </c>
      <c r="U138" s="101">
        <f t="shared" si="138"/>
        <v>0</v>
      </c>
    </row>
    <row r="139" spans="1:21" hidden="1">
      <c r="A139" s="48"/>
      <c r="B139" s="43"/>
      <c r="C139" s="49"/>
      <c r="D139" s="77"/>
      <c r="E139" s="164">
        <v>613600</v>
      </c>
      <c r="F139" s="169" t="s">
        <v>82</v>
      </c>
      <c r="G139" s="99">
        <f>Godišnji!G138</f>
        <v>0</v>
      </c>
      <c r="H139" s="100">
        <v>0</v>
      </c>
      <c r="I139" s="98">
        <f t="shared" si="132"/>
        <v>0</v>
      </c>
      <c r="J139" s="52"/>
      <c r="K139" s="53"/>
      <c r="L139" s="98">
        <f t="shared" si="133"/>
        <v>0</v>
      </c>
      <c r="M139" s="52"/>
      <c r="N139" s="53"/>
      <c r="O139" s="98">
        <f t="shared" si="134"/>
        <v>0</v>
      </c>
      <c r="P139" s="52"/>
      <c r="Q139" s="53"/>
      <c r="R139" s="98">
        <f t="shared" si="135"/>
        <v>0</v>
      </c>
      <c r="S139" s="99">
        <f t="shared" si="136"/>
        <v>0</v>
      </c>
      <c r="T139" s="100">
        <f t="shared" si="137"/>
        <v>0</v>
      </c>
      <c r="U139" s="101">
        <f t="shared" si="138"/>
        <v>0</v>
      </c>
    </row>
    <row r="140" spans="1:21" hidden="1">
      <c r="A140" s="48"/>
      <c r="B140" s="43"/>
      <c r="C140" s="49"/>
      <c r="D140" s="77"/>
      <c r="E140" s="164">
        <v>613700</v>
      </c>
      <c r="F140" s="169" t="s">
        <v>80</v>
      </c>
      <c r="G140" s="99">
        <f>Godišnji!G139</f>
        <v>0</v>
      </c>
      <c r="H140" s="100">
        <v>0</v>
      </c>
      <c r="I140" s="98">
        <f t="shared" si="132"/>
        <v>0</v>
      </c>
      <c r="J140" s="52"/>
      <c r="K140" s="53"/>
      <c r="L140" s="98">
        <f t="shared" si="133"/>
        <v>0</v>
      </c>
      <c r="M140" s="52"/>
      <c r="N140" s="53"/>
      <c r="O140" s="98">
        <f t="shared" si="134"/>
        <v>0</v>
      </c>
      <c r="P140" s="52"/>
      <c r="Q140" s="53"/>
      <c r="R140" s="98">
        <f t="shared" si="135"/>
        <v>0</v>
      </c>
      <c r="S140" s="99">
        <f t="shared" si="136"/>
        <v>0</v>
      </c>
      <c r="T140" s="100">
        <f t="shared" si="137"/>
        <v>0</v>
      </c>
      <c r="U140" s="101">
        <f t="shared" si="138"/>
        <v>0</v>
      </c>
    </row>
    <row r="141" spans="1:21" hidden="1">
      <c r="A141" s="48"/>
      <c r="B141" s="43"/>
      <c r="C141" s="49"/>
      <c r="D141" s="77"/>
      <c r="E141" s="164">
        <v>613800</v>
      </c>
      <c r="F141" s="169" t="s">
        <v>83</v>
      </c>
      <c r="G141" s="99">
        <f>Godišnji!G140</f>
        <v>0</v>
      </c>
      <c r="H141" s="100">
        <v>0</v>
      </c>
      <c r="I141" s="98">
        <f t="shared" si="132"/>
        <v>0</v>
      </c>
      <c r="J141" s="52"/>
      <c r="K141" s="53"/>
      <c r="L141" s="98">
        <f t="shared" si="133"/>
        <v>0</v>
      </c>
      <c r="M141" s="52"/>
      <c r="N141" s="53"/>
      <c r="O141" s="98">
        <f t="shared" si="134"/>
        <v>0</v>
      </c>
      <c r="P141" s="52"/>
      <c r="Q141" s="53"/>
      <c r="R141" s="98">
        <f t="shared" si="135"/>
        <v>0</v>
      </c>
      <c r="S141" s="99">
        <f t="shared" si="136"/>
        <v>0</v>
      </c>
      <c r="T141" s="100">
        <f t="shared" si="137"/>
        <v>0</v>
      </c>
      <c r="U141" s="101">
        <f t="shared" si="138"/>
        <v>0</v>
      </c>
    </row>
    <row r="142" spans="1:21" hidden="1">
      <c r="A142" s="48"/>
      <c r="B142" s="43"/>
      <c r="C142" s="49"/>
      <c r="D142" s="77"/>
      <c r="E142" s="164">
        <v>613900</v>
      </c>
      <c r="F142" s="169" t="s">
        <v>81</v>
      </c>
      <c r="G142" s="99">
        <f>Godišnji!G141</f>
        <v>8000</v>
      </c>
      <c r="H142" s="100">
        <v>0</v>
      </c>
      <c r="I142" s="98">
        <f t="shared" si="132"/>
        <v>8000</v>
      </c>
      <c r="J142" s="52"/>
      <c r="K142" s="53"/>
      <c r="L142" s="98">
        <f t="shared" si="133"/>
        <v>0</v>
      </c>
      <c r="M142" s="52"/>
      <c r="N142" s="53"/>
      <c r="O142" s="98">
        <f t="shared" si="134"/>
        <v>0</v>
      </c>
      <c r="P142" s="52"/>
      <c r="Q142" s="53"/>
      <c r="R142" s="98">
        <f t="shared" si="135"/>
        <v>0</v>
      </c>
      <c r="S142" s="99">
        <f t="shared" si="136"/>
        <v>0</v>
      </c>
      <c r="T142" s="100">
        <f t="shared" si="137"/>
        <v>0</v>
      </c>
      <c r="U142" s="101">
        <f t="shared" si="138"/>
        <v>0</v>
      </c>
    </row>
    <row r="143" spans="1:21" hidden="1">
      <c r="A143" s="48"/>
      <c r="B143" s="43"/>
      <c r="C143" s="49"/>
      <c r="D143" s="77"/>
      <c r="E143" s="164">
        <v>613900</v>
      </c>
      <c r="F143" s="169" t="s">
        <v>84</v>
      </c>
      <c r="G143" s="99">
        <f>Godišnji!G142</f>
        <v>0</v>
      </c>
      <c r="H143" s="100">
        <v>0</v>
      </c>
      <c r="I143" s="98">
        <f t="shared" si="132"/>
        <v>0</v>
      </c>
      <c r="J143" s="52"/>
      <c r="K143" s="53"/>
      <c r="L143" s="98">
        <f t="shared" si="133"/>
        <v>0</v>
      </c>
      <c r="M143" s="52"/>
      <c r="N143" s="53"/>
      <c r="O143" s="98">
        <f t="shared" si="134"/>
        <v>0</v>
      </c>
      <c r="P143" s="52"/>
      <c r="Q143" s="53"/>
      <c r="R143" s="98">
        <f t="shared" si="135"/>
        <v>0</v>
      </c>
      <c r="S143" s="99">
        <f t="shared" si="136"/>
        <v>0</v>
      </c>
      <c r="T143" s="100">
        <f t="shared" si="137"/>
        <v>0</v>
      </c>
      <c r="U143" s="101">
        <f t="shared" si="138"/>
        <v>0</v>
      </c>
    </row>
    <row r="144" spans="1:21" hidden="1">
      <c r="A144" s="40"/>
      <c r="B144" s="41"/>
      <c r="C144" s="42"/>
      <c r="D144" s="77"/>
      <c r="E144" s="163">
        <v>821000</v>
      </c>
      <c r="F144" s="167" t="s">
        <v>85</v>
      </c>
      <c r="G144" s="94">
        <f>SUM(G145:G146)</f>
        <v>1500</v>
      </c>
      <c r="H144" s="95">
        <f t="shared" ref="H144:U144" si="139">SUM(H145:H146)</f>
        <v>0</v>
      </c>
      <c r="I144" s="96">
        <f t="shared" si="139"/>
        <v>1500</v>
      </c>
      <c r="J144" s="94">
        <f t="shared" si="139"/>
        <v>0</v>
      </c>
      <c r="K144" s="95">
        <f t="shared" si="139"/>
        <v>0</v>
      </c>
      <c r="L144" s="96">
        <f t="shared" si="139"/>
        <v>0</v>
      </c>
      <c r="M144" s="94">
        <f t="shared" si="139"/>
        <v>0</v>
      </c>
      <c r="N144" s="95">
        <f t="shared" si="139"/>
        <v>0</v>
      </c>
      <c r="O144" s="96">
        <f t="shared" si="139"/>
        <v>0</v>
      </c>
      <c r="P144" s="94">
        <f t="shared" si="139"/>
        <v>0</v>
      </c>
      <c r="Q144" s="95">
        <f t="shared" si="139"/>
        <v>0</v>
      </c>
      <c r="R144" s="96">
        <f t="shared" si="139"/>
        <v>0</v>
      </c>
      <c r="S144" s="94">
        <f t="shared" si="139"/>
        <v>0</v>
      </c>
      <c r="T144" s="95">
        <f t="shared" si="139"/>
        <v>0</v>
      </c>
      <c r="U144" s="97">
        <f t="shared" si="139"/>
        <v>0</v>
      </c>
    </row>
    <row r="145" spans="1:21" hidden="1">
      <c r="A145" s="48"/>
      <c r="B145" s="43"/>
      <c r="C145" s="49"/>
      <c r="D145" s="77"/>
      <c r="E145" s="164">
        <v>821200</v>
      </c>
      <c r="F145" s="168" t="s">
        <v>86</v>
      </c>
      <c r="G145" s="99">
        <f>Godišnji!G144</f>
        <v>0</v>
      </c>
      <c r="H145" s="100">
        <v>0</v>
      </c>
      <c r="I145" s="98">
        <f>SUM(G145:H145)</f>
        <v>0</v>
      </c>
      <c r="J145" s="52"/>
      <c r="K145" s="53"/>
      <c r="L145" s="98">
        <f>SUM(J145:K145)</f>
        <v>0</v>
      </c>
      <c r="M145" s="52"/>
      <c r="N145" s="53"/>
      <c r="O145" s="98">
        <f>SUM(M145:N145)</f>
        <v>0</v>
      </c>
      <c r="P145" s="52"/>
      <c r="Q145" s="53"/>
      <c r="R145" s="98">
        <f>SUM(P145:Q145)</f>
        <v>0</v>
      </c>
      <c r="S145" s="99">
        <f t="shared" ref="S145:S146" si="140">P145+M145+J145</f>
        <v>0</v>
      </c>
      <c r="T145" s="100">
        <f t="shared" ref="T145:T146" si="141">Q145+N145+K145</f>
        <v>0</v>
      </c>
      <c r="U145" s="101">
        <f>SUM(S145:T145)</f>
        <v>0</v>
      </c>
    </row>
    <row r="146" spans="1:21" ht="12.75" hidden="1" thickBot="1">
      <c r="A146" s="55"/>
      <c r="B146" s="56"/>
      <c r="C146" s="57"/>
      <c r="D146" s="56"/>
      <c r="E146" s="165">
        <v>821300</v>
      </c>
      <c r="F146" s="170" t="s">
        <v>87</v>
      </c>
      <c r="G146" s="122">
        <f>Godišnji!G145</f>
        <v>1500</v>
      </c>
      <c r="H146" s="104">
        <v>0</v>
      </c>
      <c r="I146" s="102">
        <f>SUM(G146:H146)</f>
        <v>1500</v>
      </c>
      <c r="J146" s="60"/>
      <c r="K146" s="61"/>
      <c r="L146" s="102">
        <f>SUM(J146:K146)</f>
        <v>0</v>
      </c>
      <c r="M146" s="60"/>
      <c r="N146" s="61"/>
      <c r="O146" s="102">
        <f>SUM(M146:N146)</f>
        <v>0</v>
      </c>
      <c r="P146" s="60"/>
      <c r="Q146" s="61"/>
      <c r="R146" s="102">
        <f>SUM(P146:Q146)</f>
        <v>0</v>
      </c>
      <c r="S146" s="103">
        <f t="shared" si="140"/>
        <v>0</v>
      </c>
      <c r="T146" s="104">
        <f t="shared" si="141"/>
        <v>0</v>
      </c>
      <c r="U146" s="105">
        <f>SUM(S146:T146)</f>
        <v>0</v>
      </c>
    </row>
    <row r="147" spans="1:21" ht="12.75" hidden="1" thickBot="1">
      <c r="A147" s="62"/>
      <c r="B147" s="63"/>
      <c r="C147" s="64"/>
      <c r="D147" s="78"/>
      <c r="E147" s="63"/>
      <c r="F147" s="171" t="s">
        <v>108</v>
      </c>
      <c r="G147" s="106">
        <f>G127+G131+G133+G144</f>
        <v>62070</v>
      </c>
      <c r="H147" s="107">
        <f t="shared" ref="H147:U147" si="142">H127+H131+H133+H144</f>
        <v>0</v>
      </c>
      <c r="I147" s="108">
        <f t="shared" si="142"/>
        <v>62070</v>
      </c>
      <c r="J147" s="106">
        <f t="shared" si="142"/>
        <v>0</v>
      </c>
      <c r="K147" s="107">
        <f t="shared" si="142"/>
        <v>0</v>
      </c>
      <c r="L147" s="108">
        <f t="shared" si="142"/>
        <v>0</v>
      </c>
      <c r="M147" s="106">
        <f t="shared" si="142"/>
        <v>0</v>
      </c>
      <c r="N147" s="107">
        <f t="shared" si="142"/>
        <v>0</v>
      </c>
      <c r="O147" s="108">
        <f t="shared" si="142"/>
        <v>0</v>
      </c>
      <c r="P147" s="106">
        <f t="shared" si="142"/>
        <v>0</v>
      </c>
      <c r="Q147" s="107">
        <f t="shared" si="142"/>
        <v>0</v>
      </c>
      <c r="R147" s="108">
        <f t="shared" si="142"/>
        <v>0</v>
      </c>
      <c r="S147" s="106">
        <f t="shared" si="142"/>
        <v>0</v>
      </c>
      <c r="T147" s="107">
        <f t="shared" si="142"/>
        <v>0</v>
      </c>
      <c r="U147" s="109">
        <f t="shared" si="142"/>
        <v>0</v>
      </c>
    </row>
    <row r="148" spans="1:21" hidden="1">
      <c r="A148" s="79"/>
      <c r="D148" s="67"/>
      <c r="G148" s="179"/>
      <c r="H148" s="179"/>
      <c r="I148" s="179"/>
      <c r="U148" s="137"/>
    </row>
    <row r="149" spans="1:21" hidden="1">
      <c r="A149" s="172" t="s">
        <v>91</v>
      </c>
      <c r="B149" s="173" t="s">
        <v>67</v>
      </c>
      <c r="C149" s="174" t="s">
        <v>109</v>
      </c>
      <c r="D149" s="76"/>
      <c r="E149" s="43"/>
      <c r="F149" s="167" t="s">
        <v>12</v>
      </c>
      <c r="G149" s="180"/>
      <c r="H149" s="181"/>
      <c r="I149" s="182"/>
      <c r="J149" s="48"/>
      <c r="K149" s="43"/>
      <c r="L149" s="49"/>
      <c r="M149" s="48"/>
      <c r="N149" s="43"/>
      <c r="O149" s="49"/>
      <c r="P149" s="48"/>
      <c r="Q149" s="43"/>
      <c r="R149" s="49"/>
      <c r="S149" s="48"/>
      <c r="T149" s="43"/>
      <c r="U149" s="74"/>
    </row>
    <row r="150" spans="1:21" hidden="1">
      <c r="A150" s="40"/>
      <c r="B150" s="41"/>
      <c r="C150" s="42"/>
      <c r="D150" s="77"/>
      <c r="E150" s="163">
        <v>611000</v>
      </c>
      <c r="F150" s="167" t="s">
        <v>69</v>
      </c>
      <c r="G150" s="94">
        <f>SUM(G151:G153)</f>
        <v>75970</v>
      </c>
      <c r="H150" s="95">
        <f t="shared" ref="H150:U150" si="143">SUM(H151:H153)</f>
        <v>0</v>
      </c>
      <c r="I150" s="96">
        <f t="shared" si="143"/>
        <v>75970</v>
      </c>
      <c r="J150" s="94">
        <f t="shared" si="143"/>
        <v>0</v>
      </c>
      <c r="K150" s="95">
        <f t="shared" si="143"/>
        <v>0</v>
      </c>
      <c r="L150" s="96">
        <f t="shared" si="143"/>
        <v>0</v>
      </c>
      <c r="M150" s="94">
        <f t="shared" si="143"/>
        <v>0</v>
      </c>
      <c r="N150" s="95">
        <f t="shared" si="143"/>
        <v>0</v>
      </c>
      <c r="O150" s="96">
        <f t="shared" si="143"/>
        <v>0</v>
      </c>
      <c r="P150" s="94">
        <f t="shared" si="143"/>
        <v>0</v>
      </c>
      <c r="Q150" s="95">
        <f t="shared" si="143"/>
        <v>0</v>
      </c>
      <c r="R150" s="96">
        <f t="shared" si="143"/>
        <v>0</v>
      </c>
      <c r="S150" s="94">
        <f t="shared" si="143"/>
        <v>0</v>
      </c>
      <c r="T150" s="95">
        <f t="shared" si="143"/>
        <v>0</v>
      </c>
      <c r="U150" s="97">
        <f t="shared" si="143"/>
        <v>0</v>
      </c>
    </row>
    <row r="151" spans="1:21" hidden="1">
      <c r="A151" s="48"/>
      <c r="B151" s="43"/>
      <c r="C151" s="49"/>
      <c r="D151" s="77"/>
      <c r="E151" s="164">
        <v>611100</v>
      </c>
      <c r="F151" s="168" t="s">
        <v>70</v>
      </c>
      <c r="G151" s="99">
        <f>Godišnji!G150</f>
        <v>64730</v>
      </c>
      <c r="H151" s="100">
        <v>0</v>
      </c>
      <c r="I151" s="98">
        <f>SUM(G151:H151)</f>
        <v>64730</v>
      </c>
      <c r="J151" s="52"/>
      <c r="K151" s="53"/>
      <c r="L151" s="98">
        <f>SUM(J151:K151)</f>
        <v>0</v>
      </c>
      <c r="M151" s="52"/>
      <c r="N151" s="53"/>
      <c r="O151" s="98">
        <f>SUM(M151:N151)</f>
        <v>0</v>
      </c>
      <c r="P151" s="52"/>
      <c r="Q151" s="53"/>
      <c r="R151" s="98">
        <f>SUM(P151:Q151)</f>
        <v>0</v>
      </c>
      <c r="S151" s="99">
        <f>P151+M151+J151</f>
        <v>0</v>
      </c>
      <c r="T151" s="100">
        <f>Q151+N151+K151</f>
        <v>0</v>
      </c>
      <c r="U151" s="101">
        <f>SUM(S151:T151)</f>
        <v>0</v>
      </c>
    </row>
    <row r="152" spans="1:21" hidden="1">
      <c r="A152" s="48"/>
      <c r="B152" s="43"/>
      <c r="C152" s="49"/>
      <c r="D152" s="77"/>
      <c r="E152" s="164">
        <v>611200</v>
      </c>
      <c r="F152" s="168" t="s">
        <v>71</v>
      </c>
      <c r="G152" s="99">
        <f>Godišnji!G151</f>
        <v>11240</v>
      </c>
      <c r="H152" s="100">
        <v>0</v>
      </c>
      <c r="I152" s="98">
        <f t="shared" ref="I152:I153" si="144">SUM(G152:H152)</f>
        <v>11240</v>
      </c>
      <c r="J152" s="52"/>
      <c r="K152" s="53"/>
      <c r="L152" s="98">
        <f t="shared" ref="L152:L153" si="145">SUM(J152:K152)</f>
        <v>0</v>
      </c>
      <c r="M152" s="52"/>
      <c r="N152" s="53"/>
      <c r="O152" s="98">
        <f t="shared" ref="O152:O153" si="146">SUM(M152:N152)</f>
        <v>0</v>
      </c>
      <c r="P152" s="52"/>
      <c r="Q152" s="53"/>
      <c r="R152" s="98">
        <f t="shared" ref="R152:R153" si="147">SUM(P152:Q152)</f>
        <v>0</v>
      </c>
      <c r="S152" s="99">
        <f t="shared" ref="S152:S153" si="148">P152+M152+J152</f>
        <v>0</v>
      </c>
      <c r="T152" s="100">
        <f t="shared" ref="T152:T153" si="149">Q152+N152+K152</f>
        <v>0</v>
      </c>
      <c r="U152" s="101">
        <f t="shared" ref="U152:U153" si="150">SUM(S152:T152)</f>
        <v>0</v>
      </c>
    </row>
    <row r="153" spans="1:21" hidden="1">
      <c r="A153" s="48"/>
      <c r="B153" s="43"/>
      <c r="C153" s="49"/>
      <c r="D153" s="77"/>
      <c r="E153" s="164">
        <v>611200</v>
      </c>
      <c r="F153" s="168" t="s">
        <v>72</v>
      </c>
      <c r="G153" s="99">
        <f>Godišnji!G152</f>
        <v>0</v>
      </c>
      <c r="H153" s="100">
        <v>0</v>
      </c>
      <c r="I153" s="98">
        <f t="shared" si="144"/>
        <v>0</v>
      </c>
      <c r="J153" s="52"/>
      <c r="K153" s="53"/>
      <c r="L153" s="98">
        <f t="shared" si="145"/>
        <v>0</v>
      </c>
      <c r="M153" s="52"/>
      <c r="N153" s="53"/>
      <c r="O153" s="98">
        <f t="shared" si="146"/>
        <v>0</v>
      </c>
      <c r="P153" s="52"/>
      <c r="Q153" s="53"/>
      <c r="R153" s="98">
        <f t="shared" si="147"/>
        <v>0</v>
      </c>
      <c r="S153" s="99">
        <f t="shared" si="148"/>
        <v>0</v>
      </c>
      <c r="T153" s="100">
        <f t="shared" si="149"/>
        <v>0</v>
      </c>
      <c r="U153" s="101">
        <f t="shared" si="150"/>
        <v>0</v>
      </c>
    </row>
    <row r="154" spans="1:21" hidden="1">
      <c r="A154" s="40"/>
      <c r="B154" s="41"/>
      <c r="C154" s="42"/>
      <c r="D154" s="77"/>
      <c r="E154" s="163">
        <v>612000</v>
      </c>
      <c r="F154" s="167" t="s">
        <v>73</v>
      </c>
      <c r="G154" s="94">
        <f>G155</f>
        <v>7000</v>
      </c>
      <c r="H154" s="95">
        <f t="shared" ref="H154:U154" si="151">H155</f>
        <v>0</v>
      </c>
      <c r="I154" s="96">
        <f t="shared" si="151"/>
        <v>7000</v>
      </c>
      <c r="J154" s="94">
        <f t="shared" si="151"/>
        <v>0</v>
      </c>
      <c r="K154" s="95">
        <f t="shared" si="151"/>
        <v>0</v>
      </c>
      <c r="L154" s="96">
        <f t="shared" si="151"/>
        <v>0</v>
      </c>
      <c r="M154" s="94">
        <f t="shared" si="151"/>
        <v>0</v>
      </c>
      <c r="N154" s="95">
        <f t="shared" si="151"/>
        <v>0</v>
      </c>
      <c r="O154" s="96">
        <f t="shared" si="151"/>
        <v>0</v>
      </c>
      <c r="P154" s="94">
        <f t="shared" si="151"/>
        <v>0</v>
      </c>
      <c r="Q154" s="95">
        <f t="shared" si="151"/>
        <v>0</v>
      </c>
      <c r="R154" s="96">
        <f t="shared" si="151"/>
        <v>0</v>
      </c>
      <c r="S154" s="94">
        <f t="shared" si="151"/>
        <v>0</v>
      </c>
      <c r="T154" s="95">
        <f t="shared" si="151"/>
        <v>0</v>
      </c>
      <c r="U154" s="97">
        <f t="shared" si="151"/>
        <v>0</v>
      </c>
    </row>
    <row r="155" spans="1:21" hidden="1">
      <c r="A155" s="48"/>
      <c r="B155" s="43"/>
      <c r="C155" s="49"/>
      <c r="D155" s="77"/>
      <c r="E155" s="164">
        <v>612100</v>
      </c>
      <c r="F155" s="168" t="s">
        <v>73</v>
      </c>
      <c r="G155" s="99">
        <f>Godišnji!G154</f>
        <v>7000</v>
      </c>
      <c r="H155" s="100">
        <v>0</v>
      </c>
      <c r="I155" s="98">
        <f>SUM(G155:H155)</f>
        <v>7000</v>
      </c>
      <c r="J155" s="52"/>
      <c r="K155" s="53"/>
      <c r="L155" s="98">
        <f>SUM(J155:K155)</f>
        <v>0</v>
      </c>
      <c r="M155" s="52"/>
      <c r="N155" s="53"/>
      <c r="O155" s="98">
        <f>SUM(M155:N155)</f>
        <v>0</v>
      </c>
      <c r="P155" s="52"/>
      <c r="Q155" s="53"/>
      <c r="R155" s="98">
        <f>SUM(P155:Q155)</f>
        <v>0</v>
      </c>
      <c r="S155" s="99">
        <f>P155+M155+J155</f>
        <v>0</v>
      </c>
      <c r="T155" s="100">
        <f>Q155+N155+K155</f>
        <v>0</v>
      </c>
      <c r="U155" s="101">
        <f>SUM(S155:T155)</f>
        <v>0</v>
      </c>
    </row>
    <row r="156" spans="1:21" hidden="1">
      <c r="A156" s="40"/>
      <c r="B156" s="41"/>
      <c r="C156" s="42"/>
      <c r="D156" s="77"/>
      <c r="E156" s="163">
        <v>613000</v>
      </c>
      <c r="F156" s="167" t="s">
        <v>74</v>
      </c>
      <c r="G156" s="94">
        <f>SUM(G157:G166)</f>
        <v>5900</v>
      </c>
      <c r="H156" s="95">
        <f t="shared" ref="H156:U156" si="152">SUM(H157:H166)</f>
        <v>0</v>
      </c>
      <c r="I156" s="96">
        <f t="shared" si="152"/>
        <v>5900</v>
      </c>
      <c r="J156" s="94">
        <f t="shared" si="152"/>
        <v>0</v>
      </c>
      <c r="K156" s="95">
        <f t="shared" si="152"/>
        <v>0</v>
      </c>
      <c r="L156" s="96">
        <f t="shared" si="152"/>
        <v>0</v>
      </c>
      <c r="M156" s="94">
        <f t="shared" si="152"/>
        <v>0</v>
      </c>
      <c r="N156" s="95">
        <f t="shared" si="152"/>
        <v>0</v>
      </c>
      <c r="O156" s="96">
        <f t="shared" si="152"/>
        <v>0</v>
      </c>
      <c r="P156" s="94">
        <f t="shared" si="152"/>
        <v>0</v>
      </c>
      <c r="Q156" s="95">
        <f t="shared" si="152"/>
        <v>0</v>
      </c>
      <c r="R156" s="96">
        <f t="shared" si="152"/>
        <v>0</v>
      </c>
      <c r="S156" s="94">
        <f t="shared" si="152"/>
        <v>0</v>
      </c>
      <c r="T156" s="95">
        <f t="shared" si="152"/>
        <v>0</v>
      </c>
      <c r="U156" s="97">
        <f t="shared" si="152"/>
        <v>0</v>
      </c>
    </row>
    <row r="157" spans="1:21" hidden="1">
      <c r="A157" s="48"/>
      <c r="B157" s="43"/>
      <c r="C157" s="49"/>
      <c r="D157" s="77"/>
      <c r="E157" s="164">
        <v>613100</v>
      </c>
      <c r="F157" s="169" t="s">
        <v>75</v>
      </c>
      <c r="G157" s="99">
        <f>Godišnji!G156</f>
        <v>1000</v>
      </c>
      <c r="H157" s="100">
        <v>0</v>
      </c>
      <c r="I157" s="98">
        <f t="shared" ref="I157:I166" si="153">SUM(G157:H157)</f>
        <v>1000</v>
      </c>
      <c r="J157" s="52"/>
      <c r="K157" s="53"/>
      <c r="L157" s="98">
        <f t="shared" ref="L157:L166" si="154">SUM(J157:K157)</f>
        <v>0</v>
      </c>
      <c r="M157" s="52"/>
      <c r="N157" s="53"/>
      <c r="O157" s="98">
        <f t="shared" ref="O157:O166" si="155">SUM(M157:N157)</f>
        <v>0</v>
      </c>
      <c r="P157" s="52"/>
      <c r="Q157" s="53"/>
      <c r="R157" s="98">
        <f t="shared" ref="R157:R166" si="156">SUM(P157:Q157)</f>
        <v>0</v>
      </c>
      <c r="S157" s="99">
        <f t="shared" ref="S157:S166" si="157">P157+M157+J157</f>
        <v>0</v>
      </c>
      <c r="T157" s="100">
        <f t="shared" ref="T157:T166" si="158">Q157+N157+K157</f>
        <v>0</v>
      </c>
      <c r="U157" s="101">
        <f t="shared" ref="U157:U166" si="159">SUM(S157:T157)</f>
        <v>0</v>
      </c>
    </row>
    <row r="158" spans="1:21" hidden="1">
      <c r="A158" s="48"/>
      <c r="B158" s="43"/>
      <c r="C158" s="49"/>
      <c r="D158" s="77"/>
      <c r="E158" s="164">
        <v>613200</v>
      </c>
      <c r="F158" s="169" t="s">
        <v>76</v>
      </c>
      <c r="G158" s="99">
        <f>Godišnji!G157</f>
        <v>0</v>
      </c>
      <c r="H158" s="100">
        <v>0</v>
      </c>
      <c r="I158" s="98">
        <f t="shared" si="153"/>
        <v>0</v>
      </c>
      <c r="J158" s="52"/>
      <c r="K158" s="53"/>
      <c r="L158" s="98">
        <f t="shared" si="154"/>
        <v>0</v>
      </c>
      <c r="M158" s="52"/>
      <c r="N158" s="53"/>
      <c r="O158" s="98">
        <f t="shared" si="155"/>
        <v>0</v>
      </c>
      <c r="P158" s="52"/>
      <c r="Q158" s="53"/>
      <c r="R158" s="98">
        <f t="shared" si="156"/>
        <v>0</v>
      </c>
      <c r="S158" s="99">
        <f t="shared" si="157"/>
        <v>0</v>
      </c>
      <c r="T158" s="100">
        <f t="shared" si="158"/>
        <v>0</v>
      </c>
      <c r="U158" s="101">
        <f t="shared" si="159"/>
        <v>0</v>
      </c>
    </row>
    <row r="159" spans="1:21" hidden="1">
      <c r="A159" s="48"/>
      <c r="B159" s="43"/>
      <c r="C159" s="49"/>
      <c r="D159" s="77"/>
      <c r="E159" s="164">
        <v>613300</v>
      </c>
      <c r="F159" s="169" t="s">
        <v>77</v>
      </c>
      <c r="G159" s="99">
        <f>Godišnji!G158</f>
        <v>2500</v>
      </c>
      <c r="H159" s="100">
        <v>0</v>
      </c>
      <c r="I159" s="98">
        <f t="shared" si="153"/>
        <v>2500</v>
      </c>
      <c r="J159" s="52"/>
      <c r="K159" s="53"/>
      <c r="L159" s="98">
        <f t="shared" si="154"/>
        <v>0</v>
      </c>
      <c r="M159" s="52"/>
      <c r="N159" s="53"/>
      <c r="O159" s="98">
        <f t="shared" si="155"/>
        <v>0</v>
      </c>
      <c r="P159" s="52"/>
      <c r="Q159" s="53"/>
      <c r="R159" s="98">
        <f t="shared" si="156"/>
        <v>0</v>
      </c>
      <c r="S159" s="99">
        <f t="shared" si="157"/>
        <v>0</v>
      </c>
      <c r="T159" s="100">
        <f t="shared" si="158"/>
        <v>0</v>
      </c>
      <c r="U159" s="101">
        <f t="shared" si="159"/>
        <v>0</v>
      </c>
    </row>
    <row r="160" spans="1:21" hidden="1">
      <c r="A160" s="48"/>
      <c r="B160" s="43"/>
      <c r="C160" s="49"/>
      <c r="D160" s="77"/>
      <c r="E160" s="164">
        <v>613400</v>
      </c>
      <c r="F160" s="169" t="s">
        <v>78</v>
      </c>
      <c r="G160" s="99">
        <f>Godišnji!G159</f>
        <v>500</v>
      </c>
      <c r="H160" s="100">
        <v>0</v>
      </c>
      <c r="I160" s="98">
        <f t="shared" si="153"/>
        <v>500</v>
      </c>
      <c r="J160" s="52"/>
      <c r="K160" s="53"/>
      <c r="L160" s="98">
        <f t="shared" si="154"/>
        <v>0</v>
      </c>
      <c r="M160" s="52"/>
      <c r="N160" s="53"/>
      <c r="O160" s="98">
        <f t="shared" si="155"/>
        <v>0</v>
      </c>
      <c r="P160" s="52"/>
      <c r="Q160" s="53"/>
      <c r="R160" s="98">
        <f t="shared" si="156"/>
        <v>0</v>
      </c>
      <c r="S160" s="99">
        <f t="shared" si="157"/>
        <v>0</v>
      </c>
      <c r="T160" s="100">
        <f t="shared" si="158"/>
        <v>0</v>
      </c>
      <c r="U160" s="101">
        <f t="shared" si="159"/>
        <v>0</v>
      </c>
    </row>
    <row r="161" spans="1:21" hidden="1">
      <c r="A161" s="48"/>
      <c r="B161" s="43"/>
      <c r="C161" s="49"/>
      <c r="D161" s="77"/>
      <c r="E161" s="164">
        <v>613500</v>
      </c>
      <c r="F161" s="169" t="s">
        <v>79</v>
      </c>
      <c r="G161" s="99">
        <f>Godišnji!G160</f>
        <v>0</v>
      </c>
      <c r="H161" s="100">
        <v>0</v>
      </c>
      <c r="I161" s="98">
        <f t="shared" si="153"/>
        <v>0</v>
      </c>
      <c r="J161" s="52"/>
      <c r="K161" s="53"/>
      <c r="L161" s="98">
        <f t="shared" si="154"/>
        <v>0</v>
      </c>
      <c r="M161" s="52"/>
      <c r="N161" s="53"/>
      <c r="O161" s="98">
        <f t="shared" si="155"/>
        <v>0</v>
      </c>
      <c r="P161" s="52"/>
      <c r="Q161" s="53"/>
      <c r="R161" s="98">
        <f t="shared" si="156"/>
        <v>0</v>
      </c>
      <c r="S161" s="99">
        <f t="shared" si="157"/>
        <v>0</v>
      </c>
      <c r="T161" s="100">
        <f t="shared" si="158"/>
        <v>0</v>
      </c>
      <c r="U161" s="101">
        <f t="shared" si="159"/>
        <v>0</v>
      </c>
    </row>
    <row r="162" spans="1:21" hidden="1">
      <c r="A162" s="48"/>
      <c r="B162" s="43"/>
      <c r="C162" s="49"/>
      <c r="D162" s="77"/>
      <c r="E162" s="164">
        <v>613600</v>
      </c>
      <c r="F162" s="169" t="s">
        <v>82</v>
      </c>
      <c r="G162" s="99">
        <f>Godišnji!G161</f>
        <v>0</v>
      </c>
      <c r="H162" s="100">
        <v>0</v>
      </c>
      <c r="I162" s="98">
        <f t="shared" si="153"/>
        <v>0</v>
      </c>
      <c r="J162" s="52"/>
      <c r="K162" s="53"/>
      <c r="L162" s="98">
        <f t="shared" si="154"/>
        <v>0</v>
      </c>
      <c r="M162" s="52"/>
      <c r="N162" s="53"/>
      <c r="O162" s="98">
        <f t="shared" si="155"/>
        <v>0</v>
      </c>
      <c r="P162" s="52"/>
      <c r="Q162" s="53"/>
      <c r="R162" s="98">
        <f t="shared" si="156"/>
        <v>0</v>
      </c>
      <c r="S162" s="99">
        <f t="shared" si="157"/>
        <v>0</v>
      </c>
      <c r="T162" s="100">
        <f t="shared" si="158"/>
        <v>0</v>
      </c>
      <c r="U162" s="101">
        <f t="shared" si="159"/>
        <v>0</v>
      </c>
    </row>
    <row r="163" spans="1:21" hidden="1">
      <c r="A163" s="48"/>
      <c r="B163" s="43"/>
      <c r="C163" s="49"/>
      <c r="D163" s="77"/>
      <c r="E163" s="164">
        <v>613700</v>
      </c>
      <c r="F163" s="169" t="s">
        <v>80</v>
      </c>
      <c r="G163" s="99">
        <f>Godišnji!G162</f>
        <v>400</v>
      </c>
      <c r="H163" s="100">
        <v>0</v>
      </c>
      <c r="I163" s="98">
        <f t="shared" si="153"/>
        <v>400</v>
      </c>
      <c r="J163" s="52"/>
      <c r="K163" s="53"/>
      <c r="L163" s="98">
        <f t="shared" si="154"/>
        <v>0</v>
      </c>
      <c r="M163" s="52"/>
      <c r="N163" s="53"/>
      <c r="O163" s="98">
        <f t="shared" si="155"/>
        <v>0</v>
      </c>
      <c r="P163" s="52"/>
      <c r="Q163" s="53"/>
      <c r="R163" s="98">
        <f t="shared" si="156"/>
        <v>0</v>
      </c>
      <c r="S163" s="99">
        <f t="shared" si="157"/>
        <v>0</v>
      </c>
      <c r="T163" s="100">
        <f t="shared" si="158"/>
        <v>0</v>
      </c>
      <c r="U163" s="101">
        <f t="shared" si="159"/>
        <v>0</v>
      </c>
    </row>
    <row r="164" spans="1:21" hidden="1">
      <c r="A164" s="48"/>
      <c r="B164" s="43"/>
      <c r="C164" s="49"/>
      <c r="D164" s="77"/>
      <c r="E164" s="164">
        <v>613800</v>
      </c>
      <c r="F164" s="169" t="s">
        <v>83</v>
      </c>
      <c r="G164" s="99">
        <f>Godišnji!G163</f>
        <v>0</v>
      </c>
      <c r="H164" s="100">
        <v>0</v>
      </c>
      <c r="I164" s="98">
        <f t="shared" si="153"/>
        <v>0</v>
      </c>
      <c r="J164" s="52"/>
      <c r="K164" s="53"/>
      <c r="L164" s="98">
        <f t="shared" si="154"/>
        <v>0</v>
      </c>
      <c r="M164" s="52"/>
      <c r="N164" s="53"/>
      <c r="O164" s="98">
        <f t="shared" si="155"/>
        <v>0</v>
      </c>
      <c r="P164" s="52"/>
      <c r="Q164" s="53"/>
      <c r="R164" s="98">
        <f t="shared" si="156"/>
        <v>0</v>
      </c>
      <c r="S164" s="99">
        <f t="shared" si="157"/>
        <v>0</v>
      </c>
      <c r="T164" s="100">
        <f t="shared" si="158"/>
        <v>0</v>
      </c>
      <c r="U164" s="101">
        <f t="shared" si="159"/>
        <v>0</v>
      </c>
    </row>
    <row r="165" spans="1:21" hidden="1">
      <c r="A165" s="48"/>
      <c r="B165" s="43"/>
      <c r="C165" s="49"/>
      <c r="D165" s="77"/>
      <c r="E165" s="164">
        <v>613900</v>
      </c>
      <c r="F165" s="169" t="s">
        <v>81</v>
      </c>
      <c r="G165" s="99">
        <f>Godišnji!G164</f>
        <v>1500</v>
      </c>
      <c r="H165" s="100">
        <v>0</v>
      </c>
      <c r="I165" s="98">
        <f t="shared" si="153"/>
        <v>1500</v>
      </c>
      <c r="J165" s="52"/>
      <c r="K165" s="53"/>
      <c r="L165" s="98">
        <f t="shared" si="154"/>
        <v>0</v>
      </c>
      <c r="M165" s="52"/>
      <c r="N165" s="53"/>
      <c r="O165" s="98">
        <f t="shared" si="155"/>
        <v>0</v>
      </c>
      <c r="P165" s="52"/>
      <c r="Q165" s="53"/>
      <c r="R165" s="98">
        <f t="shared" si="156"/>
        <v>0</v>
      </c>
      <c r="S165" s="99">
        <f t="shared" si="157"/>
        <v>0</v>
      </c>
      <c r="T165" s="100">
        <f t="shared" si="158"/>
        <v>0</v>
      </c>
      <c r="U165" s="101">
        <f t="shared" si="159"/>
        <v>0</v>
      </c>
    </row>
    <row r="166" spans="1:21" hidden="1">
      <c r="A166" s="48"/>
      <c r="B166" s="43"/>
      <c r="C166" s="49"/>
      <c r="D166" s="77"/>
      <c r="E166" s="164">
        <v>613900</v>
      </c>
      <c r="F166" s="169" t="s">
        <v>84</v>
      </c>
      <c r="G166" s="99">
        <f>Godišnji!G165</f>
        <v>0</v>
      </c>
      <c r="H166" s="100">
        <v>0</v>
      </c>
      <c r="I166" s="98">
        <f t="shared" si="153"/>
        <v>0</v>
      </c>
      <c r="J166" s="52"/>
      <c r="K166" s="53"/>
      <c r="L166" s="98">
        <f t="shared" si="154"/>
        <v>0</v>
      </c>
      <c r="M166" s="52"/>
      <c r="N166" s="53"/>
      <c r="O166" s="98">
        <f t="shared" si="155"/>
        <v>0</v>
      </c>
      <c r="P166" s="52"/>
      <c r="Q166" s="53"/>
      <c r="R166" s="98">
        <f t="shared" si="156"/>
        <v>0</v>
      </c>
      <c r="S166" s="99">
        <f t="shared" si="157"/>
        <v>0</v>
      </c>
      <c r="T166" s="100">
        <f t="shared" si="158"/>
        <v>0</v>
      </c>
      <c r="U166" s="101">
        <f t="shared" si="159"/>
        <v>0</v>
      </c>
    </row>
    <row r="167" spans="1:21" hidden="1">
      <c r="A167" s="40"/>
      <c r="B167" s="41"/>
      <c r="C167" s="42"/>
      <c r="D167" s="77"/>
      <c r="E167" s="163">
        <v>821000</v>
      </c>
      <c r="F167" s="167" t="s">
        <v>85</v>
      </c>
      <c r="G167" s="94">
        <f>SUM(G168:G169)</f>
        <v>1500</v>
      </c>
      <c r="H167" s="95">
        <f t="shared" ref="H167:U167" si="160">SUM(H168:H169)</f>
        <v>0</v>
      </c>
      <c r="I167" s="96">
        <f t="shared" si="160"/>
        <v>1500</v>
      </c>
      <c r="J167" s="94">
        <f t="shared" si="160"/>
        <v>0</v>
      </c>
      <c r="K167" s="95">
        <f t="shared" si="160"/>
        <v>0</v>
      </c>
      <c r="L167" s="96">
        <f t="shared" si="160"/>
        <v>0</v>
      </c>
      <c r="M167" s="94">
        <f t="shared" si="160"/>
        <v>0</v>
      </c>
      <c r="N167" s="95">
        <f t="shared" si="160"/>
        <v>0</v>
      </c>
      <c r="O167" s="96">
        <f t="shared" si="160"/>
        <v>0</v>
      </c>
      <c r="P167" s="94">
        <f t="shared" si="160"/>
        <v>0</v>
      </c>
      <c r="Q167" s="95">
        <f t="shared" si="160"/>
        <v>0</v>
      </c>
      <c r="R167" s="96">
        <f t="shared" si="160"/>
        <v>0</v>
      </c>
      <c r="S167" s="94">
        <f t="shared" si="160"/>
        <v>0</v>
      </c>
      <c r="T167" s="95">
        <f t="shared" si="160"/>
        <v>0</v>
      </c>
      <c r="U167" s="97">
        <f t="shared" si="160"/>
        <v>0</v>
      </c>
    </row>
    <row r="168" spans="1:21" hidden="1">
      <c r="A168" s="48"/>
      <c r="B168" s="43"/>
      <c r="C168" s="49"/>
      <c r="D168" s="77"/>
      <c r="E168" s="164">
        <v>821200</v>
      </c>
      <c r="F168" s="168" t="s">
        <v>86</v>
      </c>
      <c r="G168" s="99">
        <f>Godišnji!G167</f>
        <v>0</v>
      </c>
      <c r="H168" s="100">
        <v>0</v>
      </c>
      <c r="I168" s="98">
        <f>SUM(G168:H168)</f>
        <v>0</v>
      </c>
      <c r="J168" s="52"/>
      <c r="K168" s="53"/>
      <c r="L168" s="98">
        <f>SUM(J168:K168)</f>
        <v>0</v>
      </c>
      <c r="M168" s="52"/>
      <c r="N168" s="53"/>
      <c r="O168" s="98">
        <f>SUM(M168:N168)</f>
        <v>0</v>
      </c>
      <c r="P168" s="52"/>
      <c r="Q168" s="53"/>
      <c r="R168" s="98">
        <f>SUM(P168:Q168)</f>
        <v>0</v>
      </c>
      <c r="S168" s="99">
        <f t="shared" ref="S168:S169" si="161">P168+M168+J168</f>
        <v>0</v>
      </c>
      <c r="T168" s="100">
        <f t="shared" ref="T168:T169" si="162">Q168+N168+K168</f>
        <v>0</v>
      </c>
      <c r="U168" s="101">
        <f>SUM(S168:T168)</f>
        <v>0</v>
      </c>
    </row>
    <row r="169" spans="1:21" ht="12.75" hidden="1" thickBot="1">
      <c r="A169" s="55"/>
      <c r="B169" s="56"/>
      <c r="C169" s="57"/>
      <c r="D169" s="56"/>
      <c r="E169" s="165">
        <v>821300</v>
      </c>
      <c r="F169" s="170" t="s">
        <v>87</v>
      </c>
      <c r="G169" s="122">
        <f>Godišnji!G168</f>
        <v>1500</v>
      </c>
      <c r="H169" s="104">
        <v>0</v>
      </c>
      <c r="I169" s="102">
        <f>SUM(G169:H169)</f>
        <v>1500</v>
      </c>
      <c r="J169" s="60"/>
      <c r="K169" s="61"/>
      <c r="L169" s="102">
        <f>SUM(J169:K169)</f>
        <v>0</v>
      </c>
      <c r="M169" s="60"/>
      <c r="N169" s="61"/>
      <c r="O169" s="102">
        <f>SUM(M169:N169)</f>
        <v>0</v>
      </c>
      <c r="P169" s="60"/>
      <c r="Q169" s="61"/>
      <c r="R169" s="102">
        <f>SUM(P169:Q169)</f>
        <v>0</v>
      </c>
      <c r="S169" s="103">
        <f t="shared" si="161"/>
        <v>0</v>
      </c>
      <c r="T169" s="104">
        <f t="shared" si="162"/>
        <v>0</v>
      </c>
      <c r="U169" s="105">
        <f>SUM(S169:T169)</f>
        <v>0</v>
      </c>
    </row>
    <row r="170" spans="1:21" ht="12.75" hidden="1" thickBot="1">
      <c r="A170" s="62"/>
      <c r="B170" s="63"/>
      <c r="C170" s="64"/>
      <c r="D170" s="78"/>
      <c r="E170" s="63"/>
      <c r="F170" s="171" t="s">
        <v>110</v>
      </c>
      <c r="G170" s="106">
        <f>G150+G154+G156+G167</f>
        <v>90370</v>
      </c>
      <c r="H170" s="107">
        <f t="shared" ref="H170:U170" si="163">H150+H154+H156+H167</f>
        <v>0</v>
      </c>
      <c r="I170" s="108">
        <f t="shared" si="163"/>
        <v>90370</v>
      </c>
      <c r="J170" s="106">
        <f t="shared" si="163"/>
        <v>0</v>
      </c>
      <c r="K170" s="107">
        <f t="shared" si="163"/>
        <v>0</v>
      </c>
      <c r="L170" s="108">
        <f t="shared" si="163"/>
        <v>0</v>
      </c>
      <c r="M170" s="106">
        <f t="shared" si="163"/>
        <v>0</v>
      </c>
      <c r="N170" s="107">
        <f t="shared" si="163"/>
        <v>0</v>
      </c>
      <c r="O170" s="108">
        <f t="shared" si="163"/>
        <v>0</v>
      </c>
      <c r="P170" s="106">
        <f t="shared" si="163"/>
        <v>0</v>
      </c>
      <c r="Q170" s="107">
        <f t="shared" si="163"/>
        <v>0</v>
      </c>
      <c r="R170" s="108">
        <f t="shared" si="163"/>
        <v>0</v>
      </c>
      <c r="S170" s="106">
        <f t="shared" si="163"/>
        <v>0</v>
      </c>
      <c r="T170" s="107">
        <f t="shared" si="163"/>
        <v>0</v>
      </c>
      <c r="U170" s="109">
        <f t="shared" si="163"/>
        <v>0</v>
      </c>
    </row>
    <row r="171" spans="1:21" hidden="1">
      <c r="D171" s="67"/>
      <c r="G171" s="179"/>
      <c r="H171" s="179"/>
      <c r="I171" s="179"/>
      <c r="U171" s="137"/>
    </row>
    <row r="172" spans="1:21" hidden="1">
      <c r="A172" s="172" t="s">
        <v>91</v>
      </c>
      <c r="B172" s="173" t="s">
        <v>67</v>
      </c>
      <c r="C172" s="174" t="s">
        <v>111</v>
      </c>
      <c r="D172" s="77"/>
      <c r="E172" s="43"/>
      <c r="F172" s="167" t="s">
        <v>237</v>
      </c>
      <c r="G172" s="180"/>
      <c r="H172" s="181"/>
      <c r="I172" s="182"/>
      <c r="J172" s="48"/>
      <c r="K172" s="43"/>
      <c r="L172" s="49"/>
      <c r="M172" s="48"/>
      <c r="N172" s="43"/>
      <c r="O172" s="49"/>
      <c r="P172" s="48"/>
      <c r="Q172" s="43"/>
      <c r="R172" s="49"/>
      <c r="S172" s="48"/>
      <c r="T172" s="43"/>
      <c r="U172" s="74"/>
    </row>
    <row r="173" spans="1:21" hidden="1">
      <c r="A173" s="40"/>
      <c r="B173" s="41"/>
      <c r="C173" s="42"/>
      <c r="D173" s="77"/>
      <c r="E173" s="163">
        <v>611000</v>
      </c>
      <c r="F173" s="167" t="s">
        <v>69</v>
      </c>
      <c r="G173" s="94">
        <f>SUM(G174:G176)</f>
        <v>158190</v>
      </c>
      <c r="H173" s="95">
        <f t="shared" ref="H173:U173" si="164">SUM(H174:H176)</f>
        <v>0</v>
      </c>
      <c r="I173" s="96">
        <f t="shared" si="164"/>
        <v>158190</v>
      </c>
      <c r="J173" s="94">
        <f t="shared" si="164"/>
        <v>0</v>
      </c>
      <c r="K173" s="95">
        <f t="shared" si="164"/>
        <v>0</v>
      </c>
      <c r="L173" s="96">
        <f t="shared" si="164"/>
        <v>0</v>
      </c>
      <c r="M173" s="94">
        <f t="shared" si="164"/>
        <v>0</v>
      </c>
      <c r="N173" s="95">
        <f t="shared" si="164"/>
        <v>0</v>
      </c>
      <c r="O173" s="96">
        <f t="shared" si="164"/>
        <v>0</v>
      </c>
      <c r="P173" s="94">
        <f t="shared" si="164"/>
        <v>0</v>
      </c>
      <c r="Q173" s="95">
        <f t="shared" si="164"/>
        <v>0</v>
      </c>
      <c r="R173" s="96">
        <f t="shared" si="164"/>
        <v>0</v>
      </c>
      <c r="S173" s="94">
        <f t="shared" si="164"/>
        <v>0</v>
      </c>
      <c r="T173" s="95">
        <f t="shared" si="164"/>
        <v>0</v>
      </c>
      <c r="U173" s="97">
        <f t="shared" si="164"/>
        <v>0</v>
      </c>
    </row>
    <row r="174" spans="1:21" hidden="1">
      <c r="A174" s="48"/>
      <c r="B174" s="43"/>
      <c r="C174" s="49"/>
      <c r="D174" s="77"/>
      <c r="E174" s="164">
        <v>611100</v>
      </c>
      <c r="F174" s="168" t="s">
        <v>70</v>
      </c>
      <c r="G174" s="99">
        <f>Godišnji!G173</f>
        <v>126850</v>
      </c>
      <c r="H174" s="100">
        <v>0</v>
      </c>
      <c r="I174" s="98">
        <f>SUM(G174:H174)</f>
        <v>126850</v>
      </c>
      <c r="J174" s="52"/>
      <c r="K174" s="53"/>
      <c r="L174" s="98">
        <f>SUM(J174:K174)</f>
        <v>0</v>
      </c>
      <c r="M174" s="52"/>
      <c r="N174" s="53"/>
      <c r="O174" s="98">
        <f>SUM(M174:N174)</f>
        <v>0</v>
      </c>
      <c r="P174" s="52"/>
      <c r="Q174" s="53"/>
      <c r="R174" s="98">
        <f>SUM(P174:Q174)</f>
        <v>0</v>
      </c>
      <c r="S174" s="99">
        <f>P174+M174+J174</f>
        <v>0</v>
      </c>
      <c r="T174" s="100">
        <f>Q174+N174+K174</f>
        <v>0</v>
      </c>
      <c r="U174" s="101">
        <f>SUM(S174:T174)</f>
        <v>0</v>
      </c>
    </row>
    <row r="175" spans="1:21" hidden="1">
      <c r="A175" s="48"/>
      <c r="B175" s="43"/>
      <c r="C175" s="49"/>
      <c r="D175" s="77"/>
      <c r="E175" s="164">
        <v>611200</v>
      </c>
      <c r="F175" s="168" t="s">
        <v>71</v>
      </c>
      <c r="G175" s="99">
        <f>Godišnji!G174</f>
        <v>31340</v>
      </c>
      <c r="H175" s="100">
        <v>0</v>
      </c>
      <c r="I175" s="98">
        <f t="shared" ref="I175:I176" si="165">SUM(G175:H175)</f>
        <v>31340</v>
      </c>
      <c r="J175" s="52"/>
      <c r="K175" s="53"/>
      <c r="L175" s="98">
        <f t="shared" ref="L175:L176" si="166">SUM(J175:K175)</f>
        <v>0</v>
      </c>
      <c r="M175" s="52"/>
      <c r="N175" s="53"/>
      <c r="O175" s="98">
        <f t="shared" ref="O175:O176" si="167">SUM(M175:N175)</f>
        <v>0</v>
      </c>
      <c r="P175" s="52"/>
      <c r="Q175" s="53"/>
      <c r="R175" s="98">
        <f t="shared" ref="R175:R176" si="168">SUM(P175:Q175)</f>
        <v>0</v>
      </c>
      <c r="S175" s="99">
        <f t="shared" ref="S175:S176" si="169">P175+M175+J175</f>
        <v>0</v>
      </c>
      <c r="T175" s="100">
        <f t="shared" ref="T175:T176" si="170">Q175+N175+K175</f>
        <v>0</v>
      </c>
      <c r="U175" s="101">
        <f t="shared" ref="U175:U176" si="171">SUM(S175:T175)</f>
        <v>0</v>
      </c>
    </row>
    <row r="176" spans="1:21" hidden="1">
      <c r="A176" s="48"/>
      <c r="B176" s="43"/>
      <c r="C176" s="49"/>
      <c r="D176" s="77"/>
      <c r="E176" s="164">
        <v>611200</v>
      </c>
      <c r="F176" s="168" t="s">
        <v>72</v>
      </c>
      <c r="G176" s="99">
        <f>Godišnji!G175</f>
        <v>0</v>
      </c>
      <c r="H176" s="100">
        <v>0</v>
      </c>
      <c r="I176" s="98">
        <f t="shared" si="165"/>
        <v>0</v>
      </c>
      <c r="J176" s="52"/>
      <c r="K176" s="53"/>
      <c r="L176" s="98">
        <f t="shared" si="166"/>
        <v>0</v>
      </c>
      <c r="M176" s="52"/>
      <c r="N176" s="53"/>
      <c r="O176" s="98">
        <f t="shared" si="167"/>
        <v>0</v>
      </c>
      <c r="P176" s="52"/>
      <c r="Q176" s="53"/>
      <c r="R176" s="98">
        <f t="shared" si="168"/>
        <v>0</v>
      </c>
      <c r="S176" s="99">
        <f t="shared" si="169"/>
        <v>0</v>
      </c>
      <c r="T176" s="100">
        <f t="shared" si="170"/>
        <v>0</v>
      </c>
      <c r="U176" s="101">
        <f t="shared" si="171"/>
        <v>0</v>
      </c>
    </row>
    <row r="177" spans="1:21" hidden="1">
      <c r="A177" s="40"/>
      <c r="B177" s="41"/>
      <c r="C177" s="42"/>
      <c r="D177" s="77"/>
      <c r="E177" s="163">
        <v>612000</v>
      </c>
      <c r="F177" s="167" t="s">
        <v>73</v>
      </c>
      <c r="G177" s="94">
        <f>G178</f>
        <v>14010</v>
      </c>
      <c r="H177" s="95">
        <f t="shared" ref="H177:U177" si="172">H178</f>
        <v>0</v>
      </c>
      <c r="I177" s="96">
        <f t="shared" si="172"/>
        <v>14010</v>
      </c>
      <c r="J177" s="94">
        <f t="shared" si="172"/>
        <v>0</v>
      </c>
      <c r="K177" s="95">
        <f t="shared" si="172"/>
        <v>0</v>
      </c>
      <c r="L177" s="96">
        <f t="shared" si="172"/>
        <v>0</v>
      </c>
      <c r="M177" s="94">
        <f t="shared" si="172"/>
        <v>0</v>
      </c>
      <c r="N177" s="95">
        <f t="shared" si="172"/>
        <v>0</v>
      </c>
      <c r="O177" s="96">
        <f t="shared" si="172"/>
        <v>0</v>
      </c>
      <c r="P177" s="94">
        <f t="shared" si="172"/>
        <v>0</v>
      </c>
      <c r="Q177" s="95">
        <f t="shared" si="172"/>
        <v>0</v>
      </c>
      <c r="R177" s="96">
        <f t="shared" si="172"/>
        <v>0</v>
      </c>
      <c r="S177" s="94">
        <f t="shared" si="172"/>
        <v>0</v>
      </c>
      <c r="T177" s="95">
        <f t="shared" si="172"/>
        <v>0</v>
      </c>
      <c r="U177" s="97">
        <f t="shared" si="172"/>
        <v>0</v>
      </c>
    </row>
    <row r="178" spans="1:21" hidden="1">
      <c r="A178" s="48"/>
      <c r="B178" s="43"/>
      <c r="C178" s="49"/>
      <c r="D178" s="77"/>
      <c r="E178" s="164">
        <v>612100</v>
      </c>
      <c r="F178" s="168" t="s">
        <v>73</v>
      </c>
      <c r="G178" s="99">
        <f>Godišnji!G177</f>
        <v>14010</v>
      </c>
      <c r="H178" s="100">
        <v>0</v>
      </c>
      <c r="I178" s="98">
        <f>SUM(G178:H178)</f>
        <v>14010</v>
      </c>
      <c r="J178" s="52"/>
      <c r="K178" s="53"/>
      <c r="L178" s="98">
        <f>SUM(J178:K178)</f>
        <v>0</v>
      </c>
      <c r="M178" s="52"/>
      <c r="N178" s="53"/>
      <c r="O178" s="98">
        <f>SUM(M178:N178)</f>
        <v>0</v>
      </c>
      <c r="P178" s="52"/>
      <c r="Q178" s="53"/>
      <c r="R178" s="98">
        <f>SUM(P178:Q178)</f>
        <v>0</v>
      </c>
      <c r="S178" s="99">
        <f>P178+M178+J178</f>
        <v>0</v>
      </c>
      <c r="T178" s="100">
        <f>Q178+N178+K178</f>
        <v>0</v>
      </c>
      <c r="U178" s="101">
        <f>SUM(S178:T178)</f>
        <v>0</v>
      </c>
    </row>
    <row r="179" spans="1:21" hidden="1">
      <c r="A179" s="40"/>
      <c r="B179" s="41"/>
      <c r="C179" s="42"/>
      <c r="D179" s="77"/>
      <c r="E179" s="163">
        <v>613000</v>
      </c>
      <c r="F179" s="167" t="s">
        <v>74</v>
      </c>
      <c r="G179" s="94">
        <f>SUM(G180:G189)</f>
        <v>10400</v>
      </c>
      <c r="H179" s="95">
        <f t="shared" ref="H179:U179" si="173">SUM(H180:H189)</f>
        <v>0</v>
      </c>
      <c r="I179" s="96">
        <f t="shared" si="173"/>
        <v>10400</v>
      </c>
      <c r="J179" s="94">
        <f t="shared" si="173"/>
        <v>0</v>
      </c>
      <c r="K179" s="95">
        <f t="shared" si="173"/>
        <v>0</v>
      </c>
      <c r="L179" s="96">
        <f t="shared" si="173"/>
        <v>0</v>
      </c>
      <c r="M179" s="94">
        <f t="shared" si="173"/>
        <v>0</v>
      </c>
      <c r="N179" s="95">
        <f t="shared" si="173"/>
        <v>0</v>
      </c>
      <c r="O179" s="96">
        <f t="shared" si="173"/>
        <v>0</v>
      </c>
      <c r="P179" s="94">
        <f t="shared" si="173"/>
        <v>0</v>
      </c>
      <c r="Q179" s="95">
        <f t="shared" si="173"/>
        <v>0</v>
      </c>
      <c r="R179" s="96">
        <f t="shared" si="173"/>
        <v>0</v>
      </c>
      <c r="S179" s="94">
        <f t="shared" si="173"/>
        <v>0</v>
      </c>
      <c r="T179" s="95">
        <f t="shared" si="173"/>
        <v>0</v>
      </c>
      <c r="U179" s="97">
        <f t="shared" si="173"/>
        <v>0</v>
      </c>
    </row>
    <row r="180" spans="1:21" hidden="1">
      <c r="A180" s="48"/>
      <c r="B180" s="43"/>
      <c r="C180" s="49"/>
      <c r="D180" s="77"/>
      <c r="E180" s="164">
        <v>613100</v>
      </c>
      <c r="F180" s="169" t="s">
        <v>75</v>
      </c>
      <c r="G180" s="99">
        <f>Godišnji!G179</f>
        <v>5000</v>
      </c>
      <c r="H180" s="100">
        <v>0</v>
      </c>
      <c r="I180" s="98">
        <f t="shared" ref="I180:I189" si="174">SUM(G180:H180)</f>
        <v>5000</v>
      </c>
      <c r="J180" s="52"/>
      <c r="K180" s="53"/>
      <c r="L180" s="98">
        <f t="shared" ref="L180:L189" si="175">SUM(J180:K180)</f>
        <v>0</v>
      </c>
      <c r="M180" s="52"/>
      <c r="N180" s="53"/>
      <c r="O180" s="98">
        <f t="shared" ref="O180:O189" si="176">SUM(M180:N180)</f>
        <v>0</v>
      </c>
      <c r="P180" s="52"/>
      <c r="Q180" s="53"/>
      <c r="R180" s="98">
        <f t="shared" ref="R180:R189" si="177">SUM(P180:Q180)</f>
        <v>0</v>
      </c>
      <c r="S180" s="99">
        <f t="shared" ref="S180:S189" si="178">P180+M180+J180</f>
        <v>0</v>
      </c>
      <c r="T180" s="100">
        <f t="shared" ref="T180:T189" si="179">Q180+N180+K180</f>
        <v>0</v>
      </c>
      <c r="U180" s="101">
        <f t="shared" ref="U180:U189" si="180">SUM(S180:T180)</f>
        <v>0</v>
      </c>
    </row>
    <row r="181" spans="1:21" hidden="1">
      <c r="A181" s="48"/>
      <c r="B181" s="43"/>
      <c r="C181" s="49"/>
      <c r="D181" s="77"/>
      <c r="E181" s="164">
        <v>613200</v>
      </c>
      <c r="F181" s="169" t="s">
        <v>76</v>
      </c>
      <c r="G181" s="99">
        <f>Godišnji!G180</f>
        <v>0</v>
      </c>
      <c r="H181" s="100">
        <v>0</v>
      </c>
      <c r="I181" s="98">
        <f t="shared" si="174"/>
        <v>0</v>
      </c>
      <c r="J181" s="52"/>
      <c r="K181" s="53"/>
      <c r="L181" s="98">
        <f t="shared" si="175"/>
        <v>0</v>
      </c>
      <c r="M181" s="52"/>
      <c r="N181" s="53"/>
      <c r="O181" s="98">
        <f t="shared" si="176"/>
        <v>0</v>
      </c>
      <c r="P181" s="52"/>
      <c r="Q181" s="53"/>
      <c r="R181" s="98">
        <f t="shared" si="177"/>
        <v>0</v>
      </c>
      <c r="S181" s="99">
        <f t="shared" si="178"/>
        <v>0</v>
      </c>
      <c r="T181" s="100">
        <f t="shared" si="179"/>
        <v>0</v>
      </c>
      <c r="U181" s="101">
        <f t="shared" si="180"/>
        <v>0</v>
      </c>
    </row>
    <row r="182" spans="1:21" hidden="1">
      <c r="A182" s="48"/>
      <c r="B182" s="43"/>
      <c r="C182" s="49"/>
      <c r="D182" s="77"/>
      <c r="E182" s="164">
        <v>613300</v>
      </c>
      <c r="F182" s="169" t="s">
        <v>77</v>
      </c>
      <c r="G182" s="99">
        <f>Godišnji!G181</f>
        <v>1200</v>
      </c>
      <c r="H182" s="100">
        <v>0</v>
      </c>
      <c r="I182" s="98">
        <f t="shared" si="174"/>
        <v>1200</v>
      </c>
      <c r="J182" s="52"/>
      <c r="K182" s="53"/>
      <c r="L182" s="98">
        <f t="shared" si="175"/>
        <v>0</v>
      </c>
      <c r="M182" s="52"/>
      <c r="N182" s="53"/>
      <c r="O182" s="98">
        <f t="shared" si="176"/>
        <v>0</v>
      </c>
      <c r="P182" s="52"/>
      <c r="Q182" s="53"/>
      <c r="R182" s="98">
        <f t="shared" si="177"/>
        <v>0</v>
      </c>
      <c r="S182" s="99">
        <f t="shared" si="178"/>
        <v>0</v>
      </c>
      <c r="T182" s="100">
        <f t="shared" si="179"/>
        <v>0</v>
      </c>
      <c r="U182" s="101">
        <f t="shared" si="180"/>
        <v>0</v>
      </c>
    </row>
    <row r="183" spans="1:21" hidden="1">
      <c r="A183" s="48"/>
      <c r="B183" s="43"/>
      <c r="C183" s="49"/>
      <c r="D183" s="77"/>
      <c r="E183" s="164">
        <v>613400</v>
      </c>
      <c r="F183" s="169" t="s">
        <v>78</v>
      </c>
      <c r="G183" s="99">
        <f>Godišnji!G182</f>
        <v>1000</v>
      </c>
      <c r="H183" s="100">
        <v>0</v>
      </c>
      <c r="I183" s="98">
        <f t="shared" si="174"/>
        <v>1000</v>
      </c>
      <c r="J183" s="52"/>
      <c r="K183" s="53"/>
      <c r="L183" s="98">
        <f t="shared" si="175"/>
        <v>0</v>
      </c>
      <c r="M183" s="52"/>
      <c r="N183" s="53"/>
      <c r="O183" s="98">
        <f t="shared" si="176"/>
        <v>0</v>
      </c>
      <c r="P183" s="52"/>
      <c r="Q183" s="53"/>
      <c r="R183" s="98">
        <f t="shared" si="177"/>
        <v>0</v>
      </c>
      <c r="S183" s="99">
        <f t="shared" si="178"/>
        <v>0</v>
      </c>
      <c r="T183" s="100">
        <f t="shared" si="179"/>
        <v>0</v>
      </c>
      <c r="U183" s="101">
        <f t="shared" si="180"/>
        <v>0</v>
      </c>
    </row>
    <row r="184" spans="1:21" hidden="1">
      <c r="A184" s="48"/>
      <c r="B184" s="43"/>
      <c r="C184" s="49"/>
      <c r="D184" s="77"/>
      <c r="E184" s="164">
        <v>613500</v>
      </c>
      <c r="F184" s="169" t="s">
        <v>79</v>
      </c>
      <c r="G184" s="99">
        <f>Godišnji!G183</f>
        <v>0</v>
      </c>
      <c r="H184" s="100">
        <v>0</v>
      </c>
      <c r="I184" s="98">
        <f t="shared" si="174"/>
        <v>0</v>
      </c>
      <c r="J184" s="52"/>
      <c r="K184" s="53"/>
      <c r="L184" s="98">
        <f t="shared" si="175"/>
        <v>0</v>
      </c>
      <c r="M184" s="52"/>
      <c r="N184" s="53"/>
      <c r="O184" s="98">
        <f t="shared" si="176"/>
        <v>0</v>
      </c>
      <c r="P184" s="52"/>
      <c r="Q184" s="53"/>
      <c r="R184" s="98">
        <f t="shared" si="177"/>
        <v>0</v>
      </c>
      <c r="S184" s="99">
        <f t="shared" si="178"/>
        <v>0</v>
      </c>
      <c r="T184" s="100">
        <f t="shared" si="179"/>
        <v>0</v>
      </c>
      <c r="U184" s="101">
        <f t="shared" si="180"/>
        <v>0</v>
      </c>
    </row>
    <row r="185" spans="1:21" hidden="1">
      <c r="A185" s="48"/>
      <c r="B185" s="43"/>
      <c r="C185" s="49"/>
      <c r="D185" s="77"/>
      <c r="E185" s="164">
        <v>613600</v>
      </c>
      <c r="F185" s="169" t="s">
        <v>82</v>
      </c>
      <c r="G185" s="99">
        <f>Godišnji!G184</f>
        <v>0</v>
      </c>
      <c r="H185" s="100">
        <v>0</v>
      </c>
      <c r="I185" s="98">
        <f t="shared" si="174"/>
        <v>0</v>
      </c>
      <c r="J185" s="52"/>
      <c r="K185" s="53"/>
      <c r="L185" s="98">
        <f t="shared" si="175"/>
        <v>0</v>
      </c>
      <c r="M185" s="52"/>
      <c r="N185" s="53"/>
      <c r="O185" s="98">
        <f t="shared" si="176"/>
        <v>0</v>
      </c>
      <c r="P185" s="52"/>
      <c r="Q185" s="53"/>
      <c r="R185" s="98">
        <f t="shared" si="177"/>
        <v>0</v>
      </c>
      <c r="S185" s="99">
        <f t="shared" si="178"/>
        <v>0</v>
      </c>
      <c r="T185" s="100">
        <f t="shared" si="179"/>
        <v>0</v>
      </c>
      <c r="U185" s="101">
        <f t="shared" si="180"/>
        <v>0</v>
      </c>
    </row>
    <row r="186" spans="1:21" hidden="1">
      <c r="A186" s="48"/>
      <c r="B186" s="43"/>
      <c r="C186" s="49"/>
      <c r="D186" s="77"/>
      <c r="E186" s="164">
        <v>613700</v>
      </c>
      <c r="F186" s="169" t="s">
        <v>80</v>
      </c>
      <c r="G186" s="99">
        <f>Godišnji!G185</f>
        <v>700</v>
      </c>
      <c r="H186" s="100">
        <v>0</v>
      </c>
      <c r="I186" s="98">
        <f t="shared" si="174"/>
        <v>700</v>
      </c>
      <c r="J186" s="52"/>
      <c r="K186" s="53"/>
      <c r="L186" s="98">
        <f t="shared" si="175"/>
        <v>0</v>
      </c>
      <c r="M186" s="52"/>
      <c r="N186" s="53"/>
      <c r="O186" s="98">
        <f t="shared" si="176"/>
        <v>0</v>
      </c>
      <c r="P186" s="52"/>
      <c r="Q186" s="53"/>
      <c r="R186" s="98">
        <f t="shared" si="177"/>
        <v>0</v>
      </c>
      <c r="S186" s="99">
        <f t="shared" si="178"/>
        <v>0</v>
      </c>
      <c r="T186" s="100">
        <f t="shared" si="179"/>
        <v>0</v>
      </c>
      <c r="U186" s="101">
        <f t="shared" si="180"/>
        <v>0</v>
      </c>
    </row>
    <row r="187" spans="1:21" hidden="1">
      <c r="A187" s="48"/>
      <c r="B187" s="43"/>
      <c r="C187" s="49"/>
      <c r="D187" s="77"/>
      <c r="E187" s="164">
        <v>613800</v>
      </c>
      <c r="F187" s="169" t="s">
        <v>83</v>
      </c>
      <c r="G187" s="99">
        <f>Godišnji!G186</f>
        <v>0</v>
      </c>
      <c r="H187" s="100">
        <v>0</v>
      </c>
      <c r="I187" s="98">
        <f t="shared" si="174"/>
        <v>0</v>
      </c>
      <c r="J187" s="52"/>
      <c r="K187" s="53"/>
      <c r="L187" s="98">
        <f t="shared" si="175"/>
        <v>0</v>
      </c>
      <c r="M187" s="52"/>
      <c r="N187" s="53"/>
      <c r="O187" s="98">
        <f t="shared" si="176"/>
        <v>0</v>
      </c>
      <c r="P187" s="52"/>
      <c r="Q187" s="53"/>
      <c r="R187" s="98">
        <f t="shared" si="177"/>
        <v>0</v>
      </c>
      <c r="S187" s="99">
        <f t="shared" si="178"/>
        <v>0</v>
      </c>
      <c r="T187" s="100">
        <f t="shared" si="179"/>
        <v>0</v>
      </c>
      <c r="U187" s="101">
        <f t="shared" si="180"/>
        <v>0</v>
      </c>
    </row>
    <row r="188" spans="1:21" hidden="1">
      <c r="A188" s="48"/>
      <c r="B188" s="43"/>
      <c r="C188" s="49"/>
      <c r="D188" s="77"/>
      <c r="E188" s="164">
        <v>613900</v>
      </c>
      <c r="F188" s="169" t="s">
        <v>81</v>
      </c>
      <c r="G188" s="99">
        <f>Godišnji!G187</f>
        <v>2500</v>
      </c>
      <c r="H188" s="100">
        <v>0</v>
      </c>
      <c r="I188" s="98">
        <f t="shared" si="174"/>
        <v>2500</v>
      </c>
      <c r="J188" s="52"/>
      <c r="K188" s="53"/>
      <c r="L188" s="98">
        <f t="shared" si="175"/>
        <v>0</v>
      </c>
      <c r="M188" s="52"/>
      <c r="N188" s="53"/>
      <c r="O188" s="98">
        <f t="shared" si="176"/>
        <v>0</v>
      </c>
      <c r="P188" s="52"/>
      <c r="Q188" s="53"/>
      <c r="R188" s="98">
        <f t="shared" si="177"/>
        <v>0</v>
      </c>
      <c r="S188" s="99">
        <f t="shared" si="178"/>
        <v>0</v>
      </c>
      <c r="T188" s="100">
        <f t="shared" si="179"/>
        <v>0</v>
      </c>
      <c r="U188" s="101">
        <f t="shared" si="180"/>
        <v>0</v>
      </c>
    </row>
    <row r="189" spans="1:21" hidden="1">
      <c r="A189" s="48"/>
      <c r="B189" s="43"/>
      <c r="C189" s="49"/>
      <c r="D189" s="77"/>
      <c r="E189" s="164">
        <v>613900</v>
      </c>
      <c r="F189" s="169" t="s">
        <v>84</v>
      </c>
      <c r="G189" s="99">
        <f>Godišnji!G188</f>
        <v>0</v>
      </c>
      <c r="H189" s="100">
        <v>0</v>
      </c>
      <c r="I189" s="98">
        <f t="shared" si="174"/>
        <v>0</v>
      </c>
      <c r="J189" s="52"/>
      <c r="K189" s="53"/>
      <c r="L189" s="98">
        <f t="shared" si="175"/>
        <v>0</v>
      </c>
      <c r="M189" s="52"/>
      <c r="N189" s="53"/>
      <c r="O189" s="98">
        <f t="shared" si="176"/>
        <v>0</v>
      </c>
      <c r="P189" s="52"/>
      <c r="Q189" s="53"/>
      <c r="R189" s="98">
        <f t="shared" si="177"/>
        <v>0</v>
      </c>
      <c r="S189" s="99">
        <f t="shared" si="178"/>
        <v>0</v>
      </c>
      <c r="T189" s="100">
        <f t="shared" si="179"/>
        <v>0</v>
      </c>
      <c r="U189" s="101">
        <f t="shared" si="180"/>
        <v>0</v>
      </c>
    </row>
    <row r="190" spans="1:21" hidden="1">
      <c r="A190" s="40"/>
      <c r="B190" s="41"/>
      <c r="C190" s="42"/>
      <c r="D190" s="77"/>
      <c r="E190" s="163">
        <v>821000</v>
      </c>
      <c r="F190" s="167" t="s">
        <v>85</v>
      </c>
      <c r="G190" s="94">
        <f>SUM(G191:G192)</f>
        <v>7000</v>
      </c>
      <c r="H190" s="95">
        <f t="shared" ref="H190:U190" si="181">SUM(H191:H192)</f>
        <v>0</v>
      </c>
      <c r="I190" s="96">
        <f t="shared" si="181"/>
        <v>7000</v>
      </c>
      <c r="J190" s="94">
        <f t="shared" si="181"/>
        <v>0</v>
      </c>
      <c r="K190" s="95">
        <f t="shared" si="181"/>
        <v>0</v>
      </c>
      <c r="L190" s="96">
        <f t="shared" si="181"/>
        <v>0</v>
      </c>
      <c r="M190" s="94">
        <f t="shared" si="181"/>
        <v>0</v>
      </c>
      <c r="N190" s="95">
        <f t="shared" si="181"/>
        <v>0</v>
      </c>
      <c r="O190" s="96">
        <f t="shared" si="181"/>
        <v>0</v>
      </c>
      <c r="P190" s="94">
        <f t="shared" si="181"/>
        <v>0</v>
      </c>
      <c r="Q190" s="95">
        <f t="shared" si="181"/>
        <v>0</v>
      </c>
      <c r="R190" s="96">
        <f t="shared" si="181"/>
        <v>0</v>
      </c>
      <c r="S190" s="94">
        <f t="shared" si="181"/>
        <v>0</v>
      </c>
      <c r="T190" s="95">
        <f t="shared" si="181"/>
        <v>0</v>
      </c>
      <c r="U190" s="97">
        <f t="shared" si="181"/>
        <v>0</v>
      </c>
    </row>
    <row r="191" spans="1:21" hidden="1">
      <c r="A191" s="48"/>
      <c r="B191" s="43"/>
      <c r="C191" s="49"/>
      <c r="D191" s="77"/>
      <c r="E191" s="164">
        <v>821200</v>
      </c>
      <c r="F191" s="168" t="s">
        <v>86</v>
      </c>
      <c r="G191" s="99">
        <f>Godišnji!G190</f>
        <v>0</v>
      </c>
      <c r="H191" s="100">
        <v>0</v>
      </c>
      <c r="I191" s="98">
        <f>SUM(G191:H191)</f>
        <v>0</v>
      </c>
      <c r="J191" s="52"/>
      <c r="K191" s="53"/>
      <c r="L191" s="98">
        <f>SUM(J191:K191)</f>
        <v>0</v>
      </c>
      <c r="M191" s="52"/>
      <c r="N191" s="53"/>
      <c r="O191" s="98">
        <f>SUM(M191:N191)</f>
        <v>0</v>
      </c>
      <c r="P191" s="52"/>
      <c r="Q191" s="53"/>
      <c r="R191" s="98">
        <f>SUM(P191:Q191)</f>
        <v>0</v>
      </c>
      <c r="S191" s="99">
        <f t="shared" ref="S191:S192" si="182">P191+M191+J191</f>
        <v>0</v>
      </c>
      <c r="T191" s="100">
        <f t="shared" ref="T191:T192" si="183">Q191+N191+K191</f>
        <v>0</v>
      </c>
      <c r="U191" s="101">
        <f>SUM(S191:T191)</f>
        <v>0</v>
      </c>
    </row>
    <row r="192" spans="1:21" ht="12.75" hidden="1" thickBot="1">
      <c r="A192" s="55"/>
      <c r="B192" s="56"/>
      <c r="C192" s="57"/>
      <c r="D192" s="56"/>
      <c r="E192" s="165">
        <v>821300</v>
      </c>
      <c r="F192" s="170" t="s">
        <v>87</v>
      </c>
      <c r="G192" s="122">
        <f>Godišnji!G191</f>
        <v>7000</v>
      </c>
      <c r="H192" s="104">
        <v>0</v>
      </c>
      <c r="I192" s="102">
        <f>SUM(G192:H192)</f>
        <v>7000</v>
      </c>
      <c r="J192" s="60"/>
      <c r="K192" s="61"/>
      <c r="L192" s="102">
        <f>SUM(J192:K192)</f>
        <v>0</v>
      </c>
      <c r="M192" s="60"/>
      <c r="N192" s="61"/>
      <c r="O192" s="102">
        <f>SUM(M192:N192)</f>
        <v>0</v>
      </c>
      <c r="P192" s="60"/>
      <c r="Q192" s="61"/>
      <c r="R192" s="102">
        <f>SUM(P192:Q192)</f>
        <v>0</v>
      </c>
      <c r="S192" s="103">
        <f t="shared" si="182"/>
        <v>0</v>
      </c>
      <c r="T192" s="104">
        <f t="shared" si="183"/>
        <v>0</v>
      </c>
      <c r="U192" s="105">
        <f>SUM(S192:T192)</f>
        <v>0</v>
      </c>
    </row>
    <row r="193" spans="1:21" ht="12.75" hidden="1" thickBot="1">
      <c r="A193" s="62"/>
      <c r="B193" s="63"/>
      <c r="C193" s="64"/>
      <c r="D193" s="78"/>
      <c r="E193" s="63"/>
      <c r="F193" s="171" t="s">
        <v>112</v>
      </c>
      <c r="G193" s="106">
        <f>G173+G177+G179+G190</f>
        <v>189600</v>
      </c>
      <c r="H193" s="107">
        <f t="shared" ref="H193:U193" si="184">H173+H177+H179+H190</f>
        <v>0</v>
      </c>
      <c r="I193" s="108">
        <f t="shared" si="184"/>
        <v>189600</v>
      </c>
      <c r="J193" s="106">
        <f t="shared" si="184"/>
        <v>0</v>
      </c>
      <c r="K193" s="107">
        <f t="shared" si="184"/>
        <v>0</v>
      </c>
      <c r="L193" s="108">
        <f t="shared" si="184"/>
        <v>0</v>
      </c>
      <c r="M193" s="106">
        <f t="shared" si="184"/>
        <v>0</v>
      </c>
      <c r="N193" s="107">
        <f t="shared" si="184"/>
        <v>0</v>
      </c>
      <c r="O193" s="108">
        <f t="shared" si="184"/>
        <v>0</v>
      </c>
      <c r="P193" s="106">
        <f t="shared" si="184"/>
        <v>0</v>
      </c>
      <c r="Q193" s="107">
        <f t="shared" si="184"/>
        <v>0</v>
      </c>
      <c r="R193" s="108">
        <f t="shared" si="184"/>
        <v>0</v>
      </c>
      <c r="S193" s="106">
        <f t="shared" si="184"/>
        <v>0</v>
      </c>
      <c r="T193" s="107">
        <f t="shared" si="184"/>
        <v>0</v>
      </c>
      <c r="U193" s="109">
        <f t="shared" si="184"/>
        <v>0</v>
      </c>
    </row>
    <row r="194" spans="1:21" hidden="1">
      <c r="D194" s="67"/>
      <c r="G194" s="179"/>
      <c r="H194" s="179"/>
      <c r="I194" s="179"/>
      <c r="U194" s="137"/>
    </row>
    <row r="195" spans="1:21" hidden="1">
      <c r="A195" s="172" t="s">
        <v>113</v>
      </c>
      <c r="B195" s="173" t="s">
        <v>67</v>
      </c>
      <c r="C195" s="174" t="s">
        <v>68</v>
      </c>
      <c r="D195" s="76"/>
      <c r="E195" s="43"/>
      <c r="F195" s="167" t="s">
        <v>16</v>
      </c>
      <c r="G195" s="180"/>
      <c r="H195" s="181"/>
      <c r="I195" s="182"/>
      <c r="J195" s="48"/>
      <c r="K195" s="43"/>
      <c r="L195" s="49"/>
      <c r="M195" s="48"/>
      <c r="N195" s="43"/>
      <c r="O195" s="49"/>
      <c r="P195" s="48"/>
      <c r="Q195" s="43"/>
      <c r="R195" s="49"/>
      <c r="S195" s="48"/>
      <c r="T195" s="43"/>
      <c r="U195" s="74"/>
    </row>
    <row r="196" spans="1:21" hidden="1">
      <c r="A196" s="40"/>
      <c r="B196" s="41"/>
      <c r="C196" s="42"/>
      <c r="D196" s="76"/>
      <c r="E196" s="163">
        <v>611000</v>
      </c>
      <c r="F196" s="167" t="s">
        <v>69</v>
      </c>
      <c r="G196" s="94">
        <f>SUM(G197:G199)</f>
        <v>267560</v>
      </c>
      <c r="H196" s="95">
        <f t="shared" ref="H196:U196" si="185">SUM(H197:H199)</f>
        <v>0</v>
      </c>
      <c r="I196" s="96">
        <f t="shared" si="185"/>
        <v>267560</v>
      </c>
      <c r="J196" s="94">
        <f t="shared" si="185"/>
        <v>0</v>
      </c>
      <c r="K196" s="95">
        <f t="shared" si="185"/>
        <v>0</v>
      </c>
      <c r="L196" s="96">
        <f t="shared" si="185"/>
        <v>0</v>
      </c>
      <c r="M196" s="94">
        <f t="shared" si="185"/>
        <v>0</v>
      </c>
      <c r="N196" s="95">
        <f t="shared" si="185"/>
        <v>0</v>
      </c>
      <c r="O196" s="96">
        <f t="shared" si="185"/>
        <v>0</v>
      </c>
      <c r="P196" s="94">
        <f t="shared" si="185"/>
        <v>0</v>
      </c>
      <c r="Q196" s="95">
        <f t="shared" si="185"/>
        <v>0</v>
      </c>
      <c r="R196" s="96">
        <f t="shared" si="185"/>
        <v>0</v>
      </c>
      <c r="S196" s="94">
        <f t="shared" si="185"/>
        <v>0</v>
      </c>
      <c r="T196" s="95">
        <f t="shared" si="185"/>
        <v>0</v>
      </c>
      <c r="U196" s="97">
        <f t="shared" si="185"/>
        <v>0</v>
      </c>
    </row>
    <row r="197" spans="1:21" hidden="1">
      <c r="A197" s="48"/>
      <c r="B197" s="43"/>
      <c r="C197" s="49"/>
      <c r="D197" s="76"/>
      <c r="E197" s="164">
        <v>611100</v>
      </c>
      <c r="F197" s="168" t="s">
        <v>70</v>
      </c>
      <c r="G197" s="99">
        <f>Godišnji!G196</f>
        <v>209740</v>
      </c>
      <c r="H197" s="100">
        <v>0</v>
      </c>
      <c r="I197" s="98">
        <f>SUM(G197:H197)</f>
        <v>209740</v>
      </c>
      <c r="J197" s="52"/>
      <c r="K197" s="53"/>
      <c r="L197" s="98">
        <f>SUM(J197:K197)</f>
        <v>0</v>
      </c>
      <c r="M197" s="52"/>
      <c r="N197" s="53"/>
      <c r="O197" s="98">
        <f>SUM(M197:N197)</f>
        <v>0</v>
      </c>
      <c r="P197" s="52"/>
      <c r="Q197" s="53"/>
      <c r="R197" s="98">
        <f>SUM(P197:Q197)</f>
        <v>0</v>
      </c>
      <c r="S197" s="99">
        <f>P197+M197+J197</f>
        <v>0</v>
      </c>
      <c r="T197" s="100">
        <f>Q197+N197+K197</f>
        <v>0</v>
      </c>
      <c r="U197" s="101">
        <f>SUM(S197:T197)</f>
        <v>0</v>
      </c>
    </row>
    <row r="198" spans="1:21" hidden="1">
      <c r="A198" s="48"/>
      <c r="B198" s="43"/>
      <c r="C198" s="49"/>
      <c r="D198" s="76"/>
      <c r="E198" s="164">
        <v>611200</v>
      </c>
      <c r="F198" s="168" t="s">
        <v>71</v>
      </c>
      <c r="G198" s="99">
        <f>Godišnji!G197</f>
        <v>57820</v>
      </c>
      <c r="H198" s="100">
        <v>0</v>
      </c>
      <c r="I198" s="98">
        <f t="shared" ref="I198:I199" si="186">SUM(G198:H198)</f>
        <v>57820</v>
      </c>
      <c r="J198" s="52"/>
      <c r="K198" s="53"/>
      <c r="L198" s="98">
        <f t="shared" ref="L198:L199" si="187">SUM(J198:K198)</f>
        <v>0</v>
      </c>
      <c r="M198" s="52"/>
      <c r="N198" s="53"/>
      <c r="O198" s="98">
        <f t="shared" ref="O198:O199" si="188">SUM(M198:N198)</f>
        <v>0</v>
      </c>
      <c r="P198" s="52"/>
      <c r="Q198" s="53"/>
      <c r="R198" s="98">
        <f t="shared" ref="R198:R199" si="189">SUM(P198:Q198)</f>
        <v>0</v>
      </c>
      <c r="S198" s="99">
        <f t="shared" ref="S198:S199" si="190">P198+M198+J198</f>
        <v>0</v>
      </c>
      <c r="T198" s="100">
        <f t="shared" ref="T198:T199" si="191">Q198+N198+K198</f>
        <v>0</v>
      </c>
      <c r="U198" s="101">
        <f t="shared" ref="U198:U199" si="192">SUM(S198:T198)</f>
        <v>0</v>
      </c>
    </row>
    <row r="199" spans="1:21" hidden="1">
      <c r="A199" s="48"/>
      <c r="B199" s="43"/>
      <c r="C199" s="49"/>
      <c r="D199" s="76"/>
      <c r="E199" s="164">
        <v>611200</v>
      </c>
      <c r="F199" s="168" t="s">
        <v>72</v>
      </c>
      <c r="G199" s="99">
        <f>Godišnji!G198</f>
        <v>0</v>
      </c>
      <c r="H199" s="100">
        <v>0</v>
      </c>
      <c r="I199" s="98">
        <f t="shared" si="186"/>
        <v>0</v>
      </c>
      <c r="J199" s="52"/>
      <c r="K199" s="53"/>
      <c r="L199" s="98">
        <f t="shared" si="187"/>
        <v>0</v>
      </c>
      <c r="M199" s="52"/>
      <c r="N199" s="53"/>
      <c r="O199" s="98">
        <f t="shared" si="188"/>
        <v>0</v>
      </c>
      <c r="P199" s="52"/>
      <c r="Q199" s="53"/>
      <c r="R199" s="98">
        <f t="shared" si="189"/>
        <v>0</v>
      </c>
      <c r="S199" s="99">
        <f t="shared" si="190"/>
        <v>0</v>
      </c>
      <c r="T199" s="100">
        <f t="shared" si="191"/>
        <v>0</v>
      </c>
      <c r="U199" s="101">
        <f t="shared" si="192"/>
        <v>0</v>
      </c>
    </row>
    <row r="200" spans="1:21" hidden="1">
      <c r="A200" s="40"/>
      <c r="B200" s="41"/>
      <c r="C200" s="42"/>
      <c r="D200" s="76"/>
      <c r="E200" s="163">
        <v>612000</v>
      </c>
      <c r="F200" s="167" t="s">
        <v>73</v>
      </c>
      <c r="G200" s="94">
        <f>G201</f>
        <v>22720</v>
      </c>
      <c r="H200" s="95">
        <f t="shared" ref="H200:U200" si="193">H201</f>
        <v>0</v>
      </c>
      <c r="I200" s="96">
        <f t="shared" si="193"/>
        <v>22720</v>
      </c>
      <c r="J200" s="94">
        <f t="shared" si="193"/>
        <v>0</v>
      </c>
      <c r="K200" s="95">
        <f t="shared" si="193"/>
        <v>0</v>
      </c>
      <c r="L200" s="96">
        <f t="shared" si="193"/>
        <v>0</v>
      </c>
      <c r="M200" s="94">
        <f t="shared" si="193"/>
        <v>0</v>
      </c>
      <c r="N200" s="95">
        <f t="shared" si="193"/>
        <v>0</v>
      </c>
      <c r="O200" s="96">
        <f t="shared" si="193"/>
        <v>0</v>
      </c>
      <c r="P200" s="94">
        <f t="shared" si="193"/>
        <v>0</v>
      </c>
      <c r="Q200" s="95">
        <f t="shared" si="193"/>
        <v>0</v>
      </c>
      <c r="R200" s="96">
        <f t="shared" si="193"/>
        <v>0</v>
      </c>
      <c r="S200" s="94">
        <f t="shared" si="193"/>
        <v>0</v>
      </c>
      <c r="T200" s="95">
        <f t="shared" si="193"/>
        <v>0</v>
      </c>
      <c r="U200" s="97">
        <f t="shared" si="193"/>
        <v>0</v>
      </c>
    </row>
    <row r="201" spans="1:21" hidden="1">
      <c r="A201" s="48"/>
      <c r="B201" s="43"/>
      <c r="C201" s="49"/>
      <c r="D201" s="76"/>
      <c r="E201" s="164">
        <v>612100</v>
      </c>
      <c r="F201" s="168" t="s">
        <v>73</v>
      </c>
      <c r="G201" s="99">
        <f>Godišnji!G200</f>
        <v>22720</v>
      </c>
      <c r="H201" s="100">
        <v>0</v>
      </c>
      <c r="I201" s="98">
        <f>SUM(G201:H201)</f>
        <v>22720</v>
      </c>
      <c r="J201" s="52"/>
      <c r="K201" s="53"/>
      <c r="L201" s="98">
        <f>SUM(J201:K201)</f>
        <v>0</v>
      </c>
      <c r="M201" s="52"/>
      <c r="N201" s="53"/>
      <c r="O201" s="98">
        <f>SUM(M201:N201)</f>
        <v>0</v>
      </c>
      <c r="P201" s="52"/>
      <c r="Q201" s="53"/>
      <c r="R201" s="98">
        <f>SUM(P201:Q201)</f>
        <v>0</v>
      </c>
      <c r="S201" s="99">
        <f t="shared" ref="S201" si="194">P201+M201+J201</f>
        <v>0</v>
      </c>
      <c r="T201" s="100">
        <f t="shared" ref="T201" si="195">Q201+N201+K201</f>
        <v>0</v>
      </c>
      <c r="U201" s="101">
        <f>SUM(S201:T201)</f>
        <v>0</v>
      </c>
    </row>
    <row r="202" spans="1:21" hidden="1">
      <c r="A202" s="40"/>
      <c r="B202" s="41"/>
      <c r="C202" s="42"/>
      <c r="D202" s="76"/>
      <c r="E202" s="163">
        <v>613000</v>
      </c>
      <c r="F202" s="167" t="s">
        <v>74</v>
      </c>
      <c r="G202" s="94">
        <f>SUM(G203:G212)</f>
        <v>403500</v>
      </c>
      <c r="H202" s="95">
        <f t="shared" ref="H202:U202" si="196">SUM(H203:H212)</f>
        <v>0</v>
      </c>
      <c r="I202" s="96">
        <f t="shared" si="196"/>
        <v>403500</v>
      </c>
      <c r="J202" s="94">
        <f t="shared" si="196"/>
        <v>0</v>
      </c>
      <c r="K202" s="95">
        <f t="shared" si="196"/>
        <v>0</v>
      </c>
      <c r="L202" s="96">
        <f t="shared" si="196"/>
        <v>0</v>
      </c>
      <c r="M202" s="94">
        <f t="shared" si="196"/>
        <v>0</v>
      </c>
      <c r="N202" s="95">
        <f t="shared" si="196"/>
        <v>0</v>
      </c>
      <c r="O202" s="96">
        <f t="shared" si="196"/>
        <v>0</v>
      </c>
      <c r="P202" s="94">
        <f t="shared" si="196"/>
        <v>0</v>
      </c>
      <c r="Q202" s="95">
        <f t="shared" si="196"/>
        <v>0</v>
      </c>
      <c r="R202" s="96">
        <f t="shared" si="196"/>
        <v>0</v>
      </c>
      <c r="S202" s="94">
        <f t="shared" si="196"/>
        <v>0</v>
      </c>
      <c r="T202" s="95">
        <f t="shared" si="196"/>
        <v>0</v>
      </c>
      <c r="U202" s="97">
        <f t="shared" si="196"/>
        <v>0</v>
      </c>
    </row>
    <row r="203" spans="1:21" hidden="1">
      <c r="A203" s="48"/>
      <c r="B203" s="43"/>
      <c r="C203" s="49"/>
      <c r="D203" s="76"/>
      <c r="E203" s="164">
        <v>613100</v>
      </c>
      <c r="F203" s="169" t="s">
        <v>75</v>
      </c>
      <c r="G203" s="99">
        <f>Godišnji!G202</f>
        <v>7000</v>
      </c>
      <c r="H203" s="100">
        <v>0</v>
      </c>
      <c r="I203" s="98">
        <f t="shared" ref="I203:I212" si="197">SUM(G203:H203)</f>
        <v>7000</v>
      </c>
      <c r="J203" s="52"/>
      <c r="K203" s="53"/>
      <c r="L203" s="98">
        <f t="shared" ref="L203:L212" si="198">SUM(J203:K203)</f>
        <v>0</v>
      </c>
      <c r="M203" s="52"/>
      <c r="N203" s="53"/>
      <c r="O203" s="98">
        <f t="shared" ref="O203:O212" si="199">SUM(M203:N203)</f>
        <v>0</v>
      </c>
      <c r="P203" s="52"/>
      <c r="Q203" s="53"/>
      <c r="R203" s="98">
        <f t="shared" ref="R203:R212" si="200">SUM(P203:Q203)</f>
        <v>0</v>
      </c>
      <c r="S203" s="99">
        <f t="shared" ref="S203:S212" si="201">P203+M203+J203</f>
        <v>0</v>
      </c>
      <c r="T203" s="100">
        <f t="shared" ref="T203:T212" si="202">Q203+N203+K203</f>
        <v>0</v>
      </c>
      <c r="U203" s="101">
        <f t="shared" ref="U203:U212" si="203">SUM(S203:T203)</f>
        <v>0</v>
      </c>
    </row>
    <row r="204" spans="1:21" hidden="1">
      <c r="A204" s="48"/>
      <c r="B204" s="43"/>
      <c r="C204" s="49"/>
      <c r="D204" s="76"/>
      <c r="E204" s="164">
        <v>613200</v>
      </c>
      <c r="F204" s="169" t="s">
        <v>76</v>
      </c>
      <c r="G204" s="99">
        <f>Godišnji!G203</f>
        <v>104000</v>
      </c>
      <c r="H204" s="100">
        <v>0</v>
      </c>
      <c r="I204" s="98">
        <f t="shared" si="197"/>
        <v>104000</v>
      </c>
      <c r="J204" s="52"/>
      <c r="K204" s="53"/>
      <c r="L204" s="98">
        <f t="shared" si="198"/>
        <v>0</v>
      </c>
      <c r="M204" s="52"/>
      <c r="N204" s="53"/>
      <c r="O204" s="98">
        <f t="shared" si="199"/>
        <v>0</v>
      </c>
      <c r="P204" s="52"/>
      <c r="Q204" s="53"/>
      <c r="R204" s="98">
        <f t="shared" si="200"/>
        <v>0</v>
      </c>
      <c r="S204" s="99">
        <f t="shared" si="201"/>
        <v>0</v>
      </c>
      <c r="T204" s="100">
        <f t="shared" si="202"/>
        <v>0</v>
      </c>
      <c r="U204" s="101">
        <f t="shared" si="203"/>
        <v>0</v>
      </c>
    </row>
    <row r="205" spans="1:21" hidden="1">
      <c r="A205" s="48"/>
      <c r="B205" s="43"/>
      <c r="C205" s="49"/>
      <c r="D205" s="76"/>
      <c r="E205" s="164">
        <v>613300</v>
      </c>
      <c r="F205" s="169" t="s">
        <v>77</v>
      </c>
      <c r="G205" s="99">
        <f>Godišnji!G204</f>
        <v>44000</v>
      </c>
      <c r="H205" s="100">
        <v>0</v>
      </c>
      <c r="I205" s="98">
        <f t="shared" si="197"/>
        <v>44000</v>
      </c>
      <c r="J205" s="52"/>
      <c r="K205" s="53"/>
      <c r="L205" s="98">
        <f t="shared" si="198"/>
        <v>0</v>
      </c>
      <c r="M205" s="52"/>
      <c r="N205" s="53"/>
      <c r="O205" s="98">
        <f t="shared" si="199"/>
        <v>0</v>
      </c>
      <c r="P205" s="52"/>
      <c r="Q205" s="53"/>
      <c r="R205" s="98">
        <f t="shared" si="200"/>
        <v>0</v>
      </c>
      <c r="S205" s="99">
        <f t="shared" si="201"/>
        <v>0</v>
      </c>
      <c r="T205" s="100">
        <f t="shared" si="202"/>
        <v>0</v>
      </c>
      <c r="U205" s="101">
        <f t="shared" si="203"/>
        <v>0</v>
      </c>
    </row>
    <row r="206" spans="1:21" hidden="1">
      <c r="A206" s="48"/>
      <c r="B206" s="43"/>
      <c r="C206" s="49"/>
      <c r="D206" s="76"/>
      <c r="E206" s="164">
        <v>613400</v>
      </c>
      <c r="F206" s="169" t="s">
        <v>78</v>
      </c>
      <c r="G206" s="99">
        <f>Godišnji!G205</f>
        <v>84000</v>
      </c>
      <c r="H206" s="100">
        <v>0</v>
      </c>
      <c r="I206" s="98">
        <f t="shared" si="197"/>
        <v>84000</v>
      </c>
      <c r="J206" s="52"/>
      <c r="K206" s="53"/>
      <c r="L206" s="98">
        <f t="shared" si="198"/>
        <v>0</v>
      </c>
      <c r="M206" s="52"/>
      <c r="N206" s="53"/>
      <c r="O206" s="98">
        <f t="shared" si="199"/>
        <v>0</v>
      </c>
      <c r="P206" s="52"/>
      <c r="Q206" s="53"/>
      <c r="R206" s="98">
        <f t="shared" si="200"/>
        <v>0</v>
      </c>
      <c r="S206" s="99">
        <f t="shared" si="201"/>
        <v>0</v>
      </c>
      <c r="T206" s="100">
        <f t="shared" si="202"/>
        <v>0</v>
      </c>
      <c r="U206" s="101">
        <f t="shared" si="203"/>
        <v>0</v>
      </c>
    </row>
    <row r="207" spans="1:21" hidden="1">
      <c r="A207" s="48"/>
      <c r="B207" s="43"/>
      <c r="C207" s="49"/>
      <c r="D207" s="76"/>
      <c r="E207" s="164">
        <v>613500</v>
      </c>
      <c r="F207" s="169" t="s">
        <v>79</v>
      </c>
      <c r="G207" s="99">
        <f>Godišnji!G206</f>
        <v>54000</v>
      </c>
      <c r="H207" s="100">
        <v>0</v>
      </c>
      <c r="I207" s="98">
        <f t="shared" si="197"/>
        <v>54000</v>
      </c>
      <c r="J207" s="52"/>
      <c r="K207" s="53"/>
      <c r="L207" s="98">
        <f t="shared" si="198"/>
        <v>0</v>
      </c>
      <c r="M207" s="52"/>
      <c r="N207" s="53"/>
      <c r="O207" s="98">
        <f t="shared" si="199"/>
        <v>0</v>
      </c>
      <c r="P207" s="52"/>
      <c r="Q207" s="53"/>
      <c r="R207" s="98">
        <f t="shared" si="200"/>
        <v>0</v>
      </c>
      <c r="S207" s="99">
        <f t="shared" si="201"/>
        <v>0</v>
      </c>
      <c r="T207" s="100">
        <f t="shared" si="202"/>
        <v>0</v>
      </c>
      <c r="U207" s="101">
        <f t="shared" si="203"/>
        <v>0</v>
      </c>
    </row>
    <row r="208" spans="1:21" hidden="1">
      <c r="A208" s="48"/>
      <c r="B208" s="43"/>
      <c r="C208" s="49"/>
      <c r="D208" s="76"/>
      <c r="E208" s="164">
        <v>613600</v>
      </c>
      <c r="F208" s="169" t="s">
        <v>82</v>
      </c>
      <c r="G208" s="99">
        <f>Godišnji!G207</f>
        <v>0</v>
      </c>
      <c r="H208" s="100">
        <v>0</v>
      </c>
      <c r="I208" s="98">
        <f t="shared" si="197"/>
        <v>0</v>
      </c>
      <c r="J208" s="52"/>
      <c r="K208" s="53"/>
      <c r="L208" s="98">
        <f t="shared" si="198"/>
        <v>0</v>
      </c>
      <c r="M208" s="52"/>
      <c r="N208" s="53"/>
      <c r="O208" s="98">
        <f t="shared" si="199"/>
        <v>0</v>
      </c>
      <c r="P208" s="52"/>
      <c r="Q208" s="53"/>
      <c r="R208" s="98">
        <f t="shared" si="200"/>
        <v>0</v>
      </c>
      <c r="S208" s="99">
        <f t="shared" si="201"/>
        <v>0</v>
      </c>
      <c r="T208" s="100">
        <f t="shared" si="202"/>
        <v>0</v>
      </c>
      <c r="U208" s="101">
        <f t="shared" si="203"/>
        <v>0</v>
      </c>
    </row>
    <row r="209" spans="1:21" hidden="1">
      <c r="A209" s="48"/>
      <c r="B209" s="43"/>
      <c r="C209" s="49"/>
      <c r="D209" s="76"/>
      <c r="E209" s="164">
        <v>613700</v>
      </c>
      <c r="F209" s="169" t="s">
        <v>80</v>
      </c>
      <c r="G209" s="99">
        <f>Godišnji!G208</f>
        <v>42000</v>
      </c>
      <c r="H209" s="100">
        <v>0</v>
      </c>
      <c r="I209" s="98">
        <f t="shared" si="197"/>
        <v>42000</v>
      </c>
      <c r="J209" s="52"/>
      <c r="K209" s="53"/>
      <c r="L209" s="98">
        <f t="shared" si="198"/>
        <v>0</v>
      </c>
      <c r="M209" s="52"/>
      <c r="N209" s="53"/>
      <c r="O209" s="98">
        <f t="shared" si="199"/>
        <v>0</v>
      </c>
      <c r="P209" s="52"/>
      <c r="Q209" s="53"/>
      <c r="R209" s="98">
        <f t="shared" si="200"/>
        <v>0</v>
      </c>
      <c r="S209" s="99">
        <f t="shared" si="201"/>
        <v>0</v>
      </c>
      <c r="T209" s="100">
        <f t="shared" si="202"/>
        <v>0</v>
      </c>
      <c r="U209" s="101">
        <f t="shared" si="203"/>
        <v>0</v>
      </c>
    </row>
    <row r="210" spans="1:21" hidden="1">
      <c r="A210" s="48"/>
      <c r="B210" s="43"/>
      <c r="C210" s="49"/>
      <c r="D210" s="76"/>
      <c r="E210" s="164">
        <v>613800</v>
      </c>
      <c r="F210" s="169" t="s">
        <v>83</v>
      </c>
      <c r="G210" s="99">
        <f>Godišnji!G209</f>
        <v>10500</v>
      </c>
      <c r="H210" s="100">
        <v>0</v>
      </c>
      <c r="I210" s="98">
        <f t="shared" si="197"/>
        <v>10500</v>
      </c>
      <c r="J210" s="52"/>
      <c r="K210" s="53"/>
      <c r="L210" s="98">
        <f t="shared" si="198"/>
        <v>0</v>
      </c>
      <c r="M210" s="52"/>
      <c r="N210" s="53"/>
      <c r="O210" s="98">
        <f t="shared" si="199"/>
        <v>0</v>
      </c>
      <c r="P210" s="52"/>
      <c r="Q210" s="53"/>
      <c r="R210" s="98">
        <f t="shared" si="200"/>
        <v>0</v>
      </c>
      <c r="S210" s="99">
        <f t="shared" si="201"/>
        <v>0</v>
      </c>
      <c r="T210" s="100">
        <f t="shared" si="202"/>
        <v>0</v>
      </c>
      <c r="U210" s="101">
        <f t="shared" si="203"/>
        <v>0</v>
      </c>
    </row>
    <row r="211" spans="1:21" hidden="1">
      <c r="A211" s="48"/>
      <c r="B211" s="43"/>
      <c r="C211" s="49"/>
      <c r="D211" s="76"/>
      <c r="E211" s="164">
        <v>613900</v>
      </c>
      <c r="F211" s="169" t="s">
        <v>81</v>
      </c>
      <c r="G211" s="99">
        <f>Godišnji!G210</f>
        <v>58000</v>
      </c>
      <c r="H211" s="100">
        <v>0</v>
      </c>
      <c r="I211" s="98">
        <f t="shared" si="197"/>
        <v>58000</v>
      </c>
      <c r="J211" s="52"/>
      <c r="K211" s="53"/>
      <c r="L211" s="98">
        <f t="shared" si="198"/>
        <v>0</v>
      </c>
      <c r="M211" s="52"/>
      <c r="N211" s="53"/>
      <c r="O211" s="98">
        <f t="shared" si="199"/>
        <v>0</v>
      </c>
      <c r="P211" s="52"/>
      <c r="Q211" s="53"/>
      <c r="R211" s="98">
        <f t="shared" si="200"/>
        <v>0</v>
      </c>
      <c r="S211" s="99">
        <f t="shared" si="201"/>
        <v>0</v>
      </c>
      <c r="T211" s="100">
        <f t="shared" si="202"/>
        <v>0</v>
      </c>
      <c r="U211" s="101">
        <f t="shared" si="203"/>
        <v>0</v>
      </c>
    </row>
    <row r="212" spans="1:21" hidden="1">
      <c r="A212" s="48"/>
      <c r="B212" s="43"/>
      <c r="C212" s="49"/>
      <c r="D212" s="76"/>
      <c r="E212" s="164">
        <v>613900</v>
      </c>
      <c r="F212" s="169" t="s">
        <v>84</v>
      </c>
      <c r="G212" s="99">
        <f>Godišnji!G211</f>
        <v>0</v>
      </c>
      <c r="H212" s="100">
        <v>0</v>
      </c>
      <c r="I212" s="98">
        <f t="shared" si="197"/>
        <v>0</v>
      </c>
      <c r="J212" s="52"/>
      <c r="K212" s="53"/>
      <c r="L212" s="98">
        <f t="shared" si="198"/>
        <v>0</v>
      </c>
      <c r="M212" s="52"/>
      <c r="N212" s="53"/>
      <c r="O212" s="98">
        <f t="shared" si="199"/>
        <v>0</v>
      </c>
      <c r="P212" s="52"/>
      <c r="Q212" s="53"/>
      <c r="R212" s="98">
        <f t="shared" si="200"/>
        <v>0</v>
      </c>
      <c r="S212" s="99">
        <f t="shared" si="201"/>
        <v>0</v>
      </c>
      <c r="T212" s="100">
        <f t="shared" si="202"/>
        <v>0</v>
      </c>
      <c r="U212" s="101">
        <f t="shared" si="203"/>
        <v>0</v>
      </c>
    </row>
    <row r="213" spans="1:21" hidden="1">
      <c r="A213" s="40"/>
      <c r="B213" s="41"/>
      <c r="C213" s="42"/>
      <c r="D213" s="76"/>
      <c r="E213" s="163">
        <v>821000</v>
      </c>
      <c r="F213" s="167" t="s">
        <v>85</v>
      </c>
      <c r="G213" s="94">
        <f>SUM(G214:G215)</f>
        <v>20000</v>
      </c>
      <c r="H213" s="95">
        <f t="shared" ref="H213:U213" si="204">SUM(H214:H215)</f>
        <v>0</v>
      </c>
      <c r="I213" s="96">
        <f t="shared" si="204"/>
        <v>20000</v>
      </c>
      <c r="J213" s="94">
        <f t="shared" si="204"/>
        <v>0</v>
      </c>
      <c r="K213" s="95">
        <f t="shared" si="204"/>
        <v>0</v>
      </c>
      <c r="L213" s="96">
        <f t="shared" si="204"/>
        <v>0</v>
      </c>
      <c r="M213" s="94">
        <f t="shared" si="204"/>
        <v>0</v>
      </c>
      <c r="N213" s="95">
        <f t="shared" si="204"/>
        <v>0</v>
      </c>
      <c r="O213" s="96">
        <f t="shared" si="204"/>
        <v>0</v>
      </c>
      <c r="P213" s="94">
        <f t="shared" si="204"/>
        <v>0</v>
      </c>
      <c r="Q213" s="95">
        <f t="shared" si="204"/>
        <v>0</v>
      </c>
      <c r="R213" s="96">
        <f t="shared" si="204"/>
        <v>0</v>
      </c>
      <c r="S213" s="94">
        <f t="shared" si="204"/>
        <v>0</v>
      </c>
      <c r="T213" s="95">
        <f t="shared" si="204"/>
        <v>0</v>
      </c>
      <c r="U213" s="97">
        <f t="shared" si="204"/>
        <v>0</v>
      </c>
    </row>
    <row r="214" spans="1:21" hidden="1">
      <c r="A214" s="48"/>
      <c r="B214" s="43"/>
      <c r="C214" s="49"/>
      <c r="D214" s="76"/>
      <c r="E214" s="164">
        <v>821200</v>
      </c>
      <c r="F214" s="168" t="s">
        <v>86</v>
      </c>
      <c r="G214" s="99">
        <f>Godišnji!G213</f>
        <v>0</v>
      </c>
      <c r="H214" s="100">
        <v>0</v>
      </c>
      <c r="I214" s="98">
        <f>SUM(G214:H214)</f>
        <v>0</v>
      </c>
      <c r="J214" s="52"/>
      <c r="K214" s="53"/>
      <c r="L214" s="98">
        <f>SUM(J214:K214)</f>
        <v>0</v>
      </c>
      <c r="M214" s="52"/>
      <c r="N214" s="53"/>
      <c r="O214" s="98">
        <f>SUM(M214:N214)</f>
        <v>0</v>
      </c>
      <c r="P214" s="52"/>
      <c r="Q214" s="53"/>
      <c r="R214" s="98">
        <f>SUM(P214:Q214)</f>
        <v>0</v>
      </c>
      <c r="S214" s="99">
        <f t="shared" ref="S214:S215" si="205">P214+M214+J214</f>
        <v>0</v>
      </c>
      <c r="T214" s="100">
        <f t="shared" ref="T214:T215" si="206">Q214+N214+K214</f>
        <v>0</v>
      </c>
      <c r="U214" s="101">
        <f>SUM(S214:T214)</f>
        <v>0</v>
      </c>
    </row>
    <row r="215" spans="1:21" ht="12.75" hidden="1" thickBot="1">
      <c r="A215" s="55"/>
      <c r="B215" s="56"/>
      <c r="C215" s="57"/>
      <c r="D215" s="81"/>
      <c r="E215" s="165">
        <v>821300</v>
      </c>
      <c r="F215" s="170" t="s">
        <v>87</v>
      </c>
      <c r="G215" s="122">
        <f>Godišnji!G214</f>
        <v>20000</v>
      </c>
      <c r="H215" s="104">
        <v>0</v>
      </c>
      <c r="I215" s="102">
        <f>SUM(G215:H215)</f>
        <v>20000</v>
      </c>
      <c r="J215" s="60"/>
      <c r="K215" s="61"/>
      <c r="L215" s="102">
        <f>SUM(J215:K215)</f>
        <v>0</v>
      </c>
      <c r="M215" s="60"/>
      <c r="N215" s="61"/>
      <c r="O215" s="102">
        <f>SUM(M215:N215)</f>
        <v>0</v>
      </c>
      <c r="P215" s="60"/>
      <c r="Q215" s="61"/>
      <c r="R215" s="102">
        <f>SUM(P215:Q215)</f>
        <v>0</v>
      </c>
      <c r="S215" s="103">
        <f t="shared" si="205"/>
        <v>0</v>
      </c>
      <c r="T215" s="104">
        <f t="shared" si="206"/>
        <v>0</v>
      </c>
      <c r="U215" s="105">
        <f>SUM(S215:T215)</f>
        <v>0</v>
      </c>
    </row>
    <row r="216" spans="1:21" ht="12.75" hidden="1" thickBot="1">
      <c r="A216" s="62"/>
      <c r="B216" s="63"/>
      <c r="C216" s="64"/>
      <c r="D216" s="78"/>
      <c r="E216" s="63"/>
      <c r="F216" s="171" t="s">
        <v>114</v>
      </c>
      <c r="G216" s="106">
        <f>G196+G200+G202+G213</f>
        <v>713780</v>
      </c>
      <c r="H216" s="107">
        <f t="shared" ref="H216:U216" si="207">H196+H200+H202+H213</f>
        <v>0</v>
      </c>
      <c r="I216" s="108">
        <f t="shared" si="207"/>
        <v>713780</v>
      </c>
      <c r="J216" s="106">
        <f t="shared" si="207"/>
        <v>0</v>
      </c>
      <c r="K216" s="107">
        <f t="shared" si="207"/>
        <v>0</v>
      </c>
      <c r="L216" s="108">
        <f t="shared" si="207"/>
        <v>0</v>
      </c>
      <c r="M216" s="106">
        <f t="shared" si="207"/>
        <v>0</v>
      </c>
      <c r="N216" s="107">
        <f t="shared" si="207"/>
        <v>0</v>
      </c>
      <c r="O216" s="108">
        <f t="shared" si="207"/>
        <v>0</v>
      </c>
      <c r="P216" s="106">
        <f t="shared" si="207"/>
        <v>0</v>
      </c>
      <c r="Q216" s="107">
        <f t="shared" si="207"/>
        <v>0</v>
      </c>
      <c r="R216" s="108">
        <f t="shared" si="207"/>
        <v>0</v>
      </c>
      <c r="S216" s="106">
        <f t="shared" si="207"/>
        <v>0</v>
      </c>
      <c r="T216" s="107">
        <f t="shared" si="207"/>
        <v>0</v>
      </c>
      <c r="U216" s="109">
        <f t="shared" si="207"/>
        <v>0</v>
      </c>
    </row>
    <row r="217" spans="1:21" hidden="1">
      <c r="D217" s="67"/>
      <c r="G217" s="179"/>
      <c r="H217" s="179"/>
      <c r="I217" s="179"/>
      <c r="U217" s="137"/>
    </row>
    <row r="218" spans="1:21" hidden="1">
      <c r="A218" s="172" t="s">
        <v>115</v>
      </c>
      <c r="B218" s="173" t="s">
        <v>67</v>
      </c>
      <c r="C218" s="174" t="s">
        <v>68</v>
      </c>
      <c r="D218" s="76"/>
      <c r="E218" s="43"/>
      <c r="F218" s="167" t="s">
        <v>18</v>
      </c>
      <c r="G218" s="180"/>
      <c r="H218" s="181"/>
      <c r="I218" s="182"/>
      <c r="J218" s="48"/>
      <c r="K218" s="43"/>
      <c r="L218" s="49"/>
      <c r="M218" s="48"/>
      <c r="N218" s="43"/>
      <c r="O218" s="49"/>
      <c r="P218" s="48"/>
      <c r="Q218" s="43"/>
      <c r="R218" s="49"/>
      <c r="S218" s="48"/>
      <c r="T218" s="43"/>
      <c r="U218" s="74"/>
    </row>
    <row r="219" spans="1:21" hidden="1">
      <c r="A219" s="40"/>
      <c r="B219" s="41"/>
      <c r="C219" s="42"/>
      <c r="D219" s="76"/>
      <c r="E219" s="163">
        <v>611000</v>
      </c>
      <c r="F219" s="167" t="s">
        <v>69</v>
      </c>
      <c r="G219" s="94">
        <f>SUM(G220:G222)</f>
        <v>4713610</v>
      </c>
      <c r="H219" s="95">
        <f t="shared" ref="H219:U219" si="208">SUM(H220:H222)</f>
        <v>0</v>
      </c>
      <c r="I219" s="96">
        <f t="shared" si="208"/>
        <v>4713610</v>
      </c>
      <c r="J219" s="94">
        <f t="shared" si="208"/>
        <v>0</v>
      </c>
      <c r="K219" s="95">
        <f t="shared" si="208"/>
        <v>0</v>
      </c>
      <c r="L219" s="96">
        <f t="shared" si="208"/>
        <v>0</v>
      </c>
      <c r="M219" s="94">
        <f t="shared" si="208"/>
        <v>0</v>
      </c>
      <c r="N219" s="95">
        <f t="shared" si="208"/>
        <v>0</v>
      </c>
      <c r="O219" s="96">
        <f t="shared" si="208"/>
        <v>0</v>
      </c>
      <c r="P219" s="94">
        <f t="shared" si="208"/>
        <v>0</v>
      </c>
      <c r="Q219" s="95">
        <f t="shared" si="208"/>
        <v>0</v>
      </c>
      <c r="R219" s="96">
        <f t="shared" si="208"/>
        <v>0</v>
      </c>
      <c r="S219" s="94">
        <f t="shared" si="208"/>
        <v>0</v>
      </c>
      <c r="T219" s="95">
        <f t="shared" si="208"/>
        <v>0</v>
      </c>
      <c r="U219" s="97">
        <f t="shared" si="208"/>
        <v>0</v>
      </c>
    </row>
    <row r="220" spans="1:21" hidden="1">
      <c r="A220" s="48"/>
      <c r="B220" s="43"/>
      <c r="C220" s="49"/>
      <c r="D220" s="76"/>
      <c r="E220" s="164">
        <v>611100</v>
      </c>
      <c r="F220" s="168" t="s">
        <v>70</v>
      </c>
      <c r="G220" s="99">
        <f>Godišnji!G219</f>
        <v>3909830</v>
      </c>
      <c r="H220" s="100">
        <v>0</v>
      </c>
      <c r="I220" s="98">
        <f>SUM(G220:H220)</f>
        <v>3909830</v>
      </c>
      <c r="J220" s="52"/>
      <c r="K220" s="53"/>
      <c r="L220" s="98">
        <f>SUM(J220:K220)</f>
        <v>0</v>
      </c>
      <c r="M220" s="52"/>
      <c r="N220" s="53"/>
      <c r="O220" s="98">
        <f>SUM(M220:N220)</f>
        <v>0</v>
      </c>
      <c r="P220" s="52"/>
      <c r="Q220" s="53"/>
      <c r="R220" s="98">
        <f>SUM(P220:Q220)</f>
        <v>0</v>
      </c>
      <c r="S220" s="99">
        <f>P220+M220+J220</f>
        <v>0</v>
      </c>
      <c r="T220" s="100">
        <f>Q220+N220+K220</f>
        <v>0</v>
      </c>
      <c r="U220" s="101">
        <f>SUM(S220:T220)</f>
        <v>0</v>
      </c>
    </row>
    <row r="221" spans="1:21" hidden="1">
      <c r="A221" s="48"/>
      <c r="B221" s="43"/>
      <c r="C221" s="49"/>
      <c r="D221" s="76"/>
      <c r="E221" s="164">
        <v>611200</v>
      </c>
      <c r="F221" s="168" t="s">
        <v>71</v>
      </c>
      <c r="G221" s="99">
        <f>Godišnji!G220</f>
        <v>803780</v>
      </c>
      <c r="H221" s="100">
        <v>0</v>
      </c>
      <c r="I221" s="98">
        <f t="shared" ref="I221:I222" si="209">SUM(G221:H221)</f>
        <v>803780</v>
      </c>
      <c r="J221" s="52"/>
      <c r="K221" s="53"/>
      <c r="L221" s="98">
        <f t="shared" ref="L221:L222" si="210">SUM(J221:K221)</f>
        <v>0</v>
      </c>
      <c r="M221" s="52"/>
      <c r="N221" s="53"/>
      <c r="O221" s="98">
        <f t="shared" ref="O221:O222" si="211">SUM(M221:N221)</f>
        <v>0</v>
      </c>
      <c r="P221" s="52"/>
      <c r="Q221" s="53"/>
      <c r="R221" s="98">
        <f t="shared" ref="R221:R222" si="212">SUM(P221:Q221)</f>
        <v>0</v>
      </c>
      <c r="S221" s="99">
        <f t="shared" ref="S221:S222" si="213">P221+M221+J221</f>
        <v>0</v>
      </c>
      <c r="T221" s="100">
        <f t="shared" ref="T221:T222" si="214">Q221+N221+K221</f>
        <v>0</v>
      </c>
      <c r="U221" s="101">
        <f t="shared" ref="U221:U222" si="215">SUM(S221:T221)</f>
        <v>0</v>
      </c>
    </row>
    <row r="222" spans="1:21" hidden="1">
      <c r="A222" s="48"/>
      <c r="B222" s="43"/>
      <c r="C222" s="49"/>
      <c r="D222" s="76"/>
      <c r="E222" s="164">
        <v>611200</v>
      </c>
      <c r="F222" s="168" t="s">
        <v>72</v>
      </c>
      <c r="G222" s="99">
        <f>Godišnji!G221</f>
        <v>0</v>
      </c>
      <c r="H222" s="100">
        <v>0</v>
      </c>
      <c r="I222" s="98">
        <f t="shared" si="209"/>
        <v>0</v>
      </c>
      <c r="J222" s="52"/>
      <c r="K222" s="53"/>
      <c r="L222" s="98">
        <f t="shared" si="210"/>
        <v>0</v>
      </c>
      <c r="M222" s="52"/>
      <c r="N222" s="53"/>
      <c r="O222" s="98">
        <f t="shared" si="211"/>
        <v>0</v>
      </c>
      <c r="P222" s="52"/>
      <c r="Q222" s="53"/>
      <c r="R222" s="98">
        <f t="shared" si="212"/>
        <v>0</v>
      </c>
      <c r="S222" s="99">
        <f t="shared" si="213"/>
        <v>0</v>
      </c>
      <c r="T222" s="100">
        <f t="shared" si="214"/>
        <v>0</v>
      </c>
      <c r="U222" s="101">
        <f t="shared" si="215"/>
        <v>0</v>
      </c>
    </row>
    <row r="223" spans="1:21" hidden="1">
      <c r="A223" s="40"/>
      <c r="B223" s="41"/>
      <c r="C223" s="42"/>
      <c r="D223" s="76"/>
      <c r="E223" s="163">
        <v>612000</v>
      </c>
      <c r="F223" s="167" t="s">
        <v>73</v>
      </c>
      <c r="G223" s="94">
        <f>G224</f>
        <v>604740</v>
      </c>
      <c r="H223" s="95">
        <f t="shared" ref="H223:U223" si="216">H224</f>
        <v>0</v>
      </c>
      <c r="I223" s="96">
        <f t="shared" si="216"/>
        <v>604740</v>
      </c>
      <c r="J223" s="94">
        <f t="shared" si="216"/>
        <v>0</v>
      </c>
      <c r="K223" s="95">
        <f t="shared" si="216"/>
        <v>0</v>
      </c>
      <c r="L223" s="96">
        <f t="shared" si="216"/>
        <v>0</v>
      </c>
      <c r="M223" s="94">
        <f t="shared" si="216"/>
        <v>0</v>
      </c>
      <c r="N223" s="95">
        <f t="shared" si="216"/>
        <v>0</v>
      </c>
      <c r="O223" s="96">
        <f t="shared" si="216"/>
        <v>0</v>
      </c>
      <c r="P223" s="94">
        <f t="shared" si="216"/>
        <v>0</v>
      </c>
      <c r="Q223" s="95">
        <f t="shared" si="216"/>
        <v>0</v>
      </c>
      <c r="R223" s="96">
        <f t="shared" si="216"/>
        <v>0</v>
      </c>
      <c r="S223" s="94">
        <f t="shared" si="216"/>
        <v>0</v>
      </c>
      <c r="T223" s="95">
        <f t="shared" si="216"/>
        <v>0</v>
      </c>
      <c r="U223" s="97">
        <f t="shared" si="216"/>
        <v>0</v>
      </c>
    </row>
    <row r="224" spans="1:21" hidden="1">
      <c r="A224" s="48"/>
      <c r="B224" s="43"/>
      <c r="C224" s="49"/>
      <c r="D224" s="76"/>
      <c r="E224" s="164">
        <v>612100</v>
      </c>
      <c r="F224" s="168" t="s">
        <v>73</v>
      </c>
      <c r="G224" s="99">
        <f>Godišnji!G223</f>
        <v>604740</v>
      </c>
      <c r="H224" s="100">
        <v>0</v>
      </c>
      <c r="I224" s="98">
        <f>SUM(G224:H224)</f>
        <v>604740</v>
      </c>
      <c r="J224" s="52"/>
      <c r="K224" s="53"/>
      <c r="L224" s="98">
        <f>SUM(J224:K224)</f>
        <v>0</v>
      </c>
      <c r="M224" s="52"/>
      <c r="N224" s="53"/>
      <c r="O224" s="98">
        <f>SUM(M224:N224)</f>
        <v>0</v>
      </c>
      <c r="P224" s="52"/>
      <c r="Q224" s="53"/>
      <c r="R224" s="98">
        <f>SUM(P224:Q224)</f>
        <v>0</v>
      </c>
      <c r="S224" s="99">
        <f>P224+M224+J224</f>
        <v>0</v>
      </c>
      <c r="T224" s="100">
        <f>Q224+N224+K224</f>
        <v>0</v>
      </c>
      <c r="U224" s="101">
        <f>SUM(S224:T224)</f>
        <v>0</v>
      </c>
    </row>
    <row r="225" spans="1:21" hidden="1">
      <c r="A225" s="40"/>
      <c r="B225" s="41"/>
      <c r="C225" s="42"/>
      <c r="D225" s="76"/>
      <c r="E225" s="163">
        <v>613000</v>
      </c>
      <c r="F225" s="167" t="s">
        <v>74</v>
      </c>
      <c r="G225" s="94">
        <f>SUM(G226:G235)</f>
        <v>772500</v>
      </c>
      <c r="H225" s="95">
        <f t="shared" ref="H225:U225" si="217">SUM(H226:H235)</f>
        <v>0</v>
      </c>
      <c r="I225" s="96">
        <f t="shared" si="217"/>
        <v>772500</v>
      </c>
      <c r="J225" s="94">
        <f t="shared" si="217"/>
        <v>0</v>
      </c>
      <c r="K225" s="95">
        <f t="shared" si="217"/>
        <v>0</v>
      </c>
      <c r="L225" s="96">
        <f t="shared" si="217"/>
        <v>0</v>
      </c>
      <c r="M225" s="94">
        <f t="shared" si="217"/>
        <v>0</v>
      </c>
      <c r="N225" s="95">
        <f t="shared" si="217"/>
        <v>0</v>
      </c>
      <c r="O225" s="96">
        <f t="shared" si="217"/>
        <v>0</v>
      </c>
      <c r="P225" s="94">
        <f t="shared" si="217"/>
        <v>0</v>
      </c>
      <c r="Q225" s="95">
        <f t="shared" si="217"/>
        <v>0</v>
      </c>
      <c r="R225" s="96">
        <f t="shared" si="217"/>
        <v>0</v>
      </c>
      <c r="S225" s="94">
        <f t="shared" si="217"/>
        <v>0</v>
      </c>
      <c r="T225" s="95">
        <f t="shared" si="217"/>
        <v>0</v>
      </c>
      <c r="U225" s="97">
        <f t="shared" si="217"/>
        <v>0</v>
      </c>
    </row>
    <row r="226" spans="1:21" hidden="1">
      <c r="A226" s="48"/>
      <c r="B226" s="43"/>
      <c r="C226" s="49"/>
      <c r="D226" s="76"/>
      <c r="E226" s="164">
        <v>613100</v>
      </c>
      <c r="F226" s="169" t="s">
        <v>75</v>
      </c>
      <c r="G226" s="99">
        <f>Godišnji!G225</f>
        <v>14500</v>
      </c>
      <c r="H226" s="100">
        <v>0</v>
      </c>
      <c r="I226" s="98">
        <f t="shared" ref="I226:I235" si="218">SUM(G226:H226)</f>
        <v>14500</v>
      </c>
      <c r="J226" s="52"/>
      <c r="K226" s="53"/>
      <c r="L226" s="98">
        <f t="shared" ref="L226:L235" si="219">SUM(J226:K226)</f>
        <v>0</v>
      </c>
      <c r="M226" s="52"/>
      <c r="N226" s="53"/>
      <c r="O226" s="98">
        <f t="shared" ref="O226:O235" si="220">SUM(M226:N226)</f>
        <v>0</v>
      </c>
      <c r="P226" s="52"/>
      <c r="Q226" s="53"/>
      <c r="R226" s="98">
        <f t="shared" ref="R226:R235" si="221">SUM(P226:Q226)</f>
        <v>0</v>
      </c>
      <c r="S226" s="99">
        <f t="shared" ref="S226:S235" si="222">P226+M226+J226</f>
        <v>0</v>
      </c>
      <c r="T226" s="100">
        <f t="shared" ref="T226:T235" si="223">Q226+N226+K226</f>
        <v>0</v>
      </c>
      <c r="U226" s="101">
        <f t="shared" ref="U226:U235" si="224">SUM(S226:T226)</f>
        <v>0</v>
      </c>
    </row>
    <row r="227" spans="1:21" hidden="1">
      <c r="A227" s="48"/>
      <c r="B227" s="43"/>
      <c r="C227" s="49"/>
      <c r="D227" s="76"/>
      <c r="E227" s="164">
        <v>613200</v>
      </c>
      <c r="F227" s="169" t="s">
        <v>76</v>
      </c>
      <c r="G227" s="99">
        <f>Godišnji!G226</f>
        <v>90000</v>
      </c>
      <c r="H227" s="100">
        <v>0</v>
      </c>
      <c r="I227" s="98">
        <f t="shared" si="218"/>
        <v>90000</v>
      </c>
      <c r="J227" s="52"/>
      <c r="K227" s="53"/>
      <c r="L227" s="98">
        <f t="shared" si="219"/>
        <v>0</v>
      </c>
      <c r="M227" s="52"/>
      <c r="N227" s="53"/>
      <c r="O227" s="98">
        <f t="shared" si="220"/>
        <v>0</v>
      </c>
      <c r="P227" s="52"/>
      <c r="Q227" s="53"/>
      <c r="R227" s="98">
        <f t="shared" si="221"/>
        <v>0</v>
      </c>
      <c r="S227" s="99">
        <f t="shared" si="222"/>
        <v>0</v>
      </c>
      <c r="T227" s="100">
        <f t="shared" si="223"/>
        <v>0</v>
      </c>
      <c r="U227" s="101">
        <f t="shared" si="224"/>
        <v>0</v>
      </c>
    </row>
    <row r="228" spans="1:21" hidden="1">
      <c r="A228" s="48"/>
      <c r="B228" s="43"/>
      <c r="C228" s="49"/>
      <c r="D228" s="76"/>
      <c r="E228" s="164">
        <v>613300</v>
      </c>
      <c r="F228" s="169" t="s">
        <v>77</v>
      </c>
      <c r="G228" s="99">
        <f>Godišnji!G227</f>
        <v>92000</v>
      </c>
      <c r="H228" s="100">
        <v>0</v>
      </c>
      <c r="I228" s="98">
        <f t="shared" si="218"/>
        <v>92000</v>
      </c>
      <c r="J228" s="52"/>
      <c r="K228" s="53"/>
      <c r="L228" s="98">
        <f t="shared" si="219"/>
        <v>0</v>
      </c>
      <c r="M228" s="52"/>
      <c r="N228" s="53"/>
      <c r="O228" s="98">
        <f t="shared" si="220"/>
        <v>0</v>
      </c>
      <c r="P228" s="52"/>
      <c r="Q228" s="53"/>
      <c r="R228" s="98">
        <f t="shared" si="221"/>
        <v>0</v>
      </c>
      <c r="S228" s="99">
        <f t="shared" si="222"/>
        <v>0</v>
      </c>
      <c r="T228" s="100">
        <f t="shared" si="223"/>
        <v>0</v>
      </c>
      <c r="U228" s="101">
        <f t="shared" si="224"/>
        <v>0</v>
      </c>
    </row>
    <row r="229" spans="1:21" hidden="1">
      <c r="A229" s="48"/>
      <c r="B229" s="43"/>
      <c r="C229" s="49"/>
      <c r="D229" s="76"/>
      <c r="E229" s="164">
        <v>613400</v>
      </c>
      <c r="F229" s="169" t="s">
        <v>78</v>
      </c>
      <c r="G229" s="99">
        <f>Godišnji!G228</f>
        <v>200000</v>
      </c>
      <c r="H229" s="100">
        <v>0</v>
      </c>
      <c r="I229" s="98">
        <f t="shared" si="218"/>
        <v>200000</v>
      </c>
      <c r="J229" s="52"/>
      <c r="K229" s="53"/>
      <c r="L229" s="98">
        <f t="shared" si="219"/>
        <v>0</v>
      </c>
      <c r="M229" s="52"/>
      <c r="N229" s="53"/>
      <c r="O229" s="98">
        <f t="shared" si="220"/>
        <v>0</v>
      </c>
      <c r="P229" s="52"/>
      <c r="Q229" s="53"/>
      <c r="R229" s="98">
        <f t="shared" si="221"/>
        <v>0</v>
      </c>
      <c r="S229" s="99">
        <f t="shared" si="222"/>
        <v>0</v>
      </c>
      <c r="T229" s="100">
        <f t="shared" si="223"/>
        <v>0</v>
      </c>
      <c r="U229" s="101">
        <f t="shared" si="224"/>
        <v>0</v>
      </c>
    </row>
    <row r="230" spans="1:21" hidden="1">
      <c r="A230" s="48"/>
      <c r="B230" s="43"/>
      <c r="C230" s="49"/>
      <c r="D230" s="76"/>
      <c r="E230" s="164">
        <v>613500</v>
      </c>
      <c r="F230" s="169" t="s">
        <v>79</v>
      </c>
      <c r="G230" s="99">
        <f>Godišnji!G229</f>
        <v>100000</v>
      </c>
      <c r="H230" s="100">
        <v>0</v>
      </c>
      <c r="I230" s="98">
        <f t="shared" si="218"/>
        <v>100000</v>
      </c>
      <c r="J230" s="52"/>
      <c r="K230" s="53"/>
      <c r="L230" s="98">
        <f t="shared" si="219"/>
        <v>0</v>
      </c>
      <c r="M230" s="52"/>
      <c r="N230" s="53"/>
      <c r="O230" s="98">
        <f t="shared" si="220"/>
        <v>0</v>
      </c>
      <c r="P230" s="52"/>
      <c r="Q230" s="53"/>
      <c r="R230" s="98">
        <f t="shared" si="221"/>
        <v>0</v>
      </c>
      <c r="S230" s="99">
        <f t="shared" si="222"/>
        <v>0</v>
      </c>
      <c r="T230" s="100">
        <f t="shared" si="223"/>
        <v>0</v>
      </c>
      <c r="U230" s="101">
        <f t="shared" si="224"/>
        <v>0</v>
      </c>
    </row>
    <row r="231" spans="1:21" hidden="1">
      <c r="A231" s="48"/>
      <c r="B231" s="43"/>
      <c r="C231" s="49"/>
      <c r="D231" s="76"/>
      <c r="E231" s="164">
        <v>613600</v>
      </c>
      <c r="F231" s="169" t="s">
        <v>82</v>
      </c>
      <c r="G231" s="99">
        <f>Godišnji!G230</f>
        <v>33000</v>
      </c>
      <c r="H231" s="100">
        <v>0</v>
      </c>
      <c r="I231" s="98">
        <f t="shared" si="218"/>
        <v>33000</v>
      </c>
      <c r="J231" s="52"/>
      <c r="K231" s="53"/>
      <c r="L231" s="98">
        <f t="shared" si="219"/>
        <v>0</v>
      </c>
      <c r="M231" s="52"/>
      <c r="N231" s="53"/>
      <c r="O231" s="98">
        <f t="shared" si="220"/>
        <v>0</v>
      </c>
      <c r="P231" s="52"/>
      <c r="Q231" s="53"/>
      <c r="R231" s="98">
        <f t="shared" si="221"/>
        <v>0</v>
      </c>
      <c r="S231" s="99">
        <f t="shared" si="222"/>
        <v>0</v>
      </c>
      <c r="T231" s="100">
        <f t="shared" si="223"/>
        <v>0</v>
      </c>
      <c r="U231" s="101">
        <f t="shared" si="224"/>
        <v>0</v>
      </c>
    </row>
    <row r="232" spans="1:21" hidden="1">
      <c r="A232" s="48"/>
      <c r="B232" s="43"/>
      <c r="C232" s="49"/>
      <c r="D232" s="76"/>
      <c r="E232" s="164">
        <v>613700</v>
      </c>
      <c r="F232" s="169" t="s">
        <v>80</v>
      </c>
      <c r="G232" s="99">
        <f>Godišnji!G231</f>
        <v>75000</v>
      </c>
      <c r="H232" s="100">
        <v>0</v>
      </c>
      <c r="I232" s="98">
        <f t="shared" si="218"/>
        <v>75000</v>
      </c>
      <c r="J232" s="52"/>
      <c r="K232" s="53"/>
      <c r="L232" s="98">
        <f t="shared" si="219"/>
        <v>0</v>
      </c>
      <c r="M232" s="52"/>
      <c r="N232" s="53"/>
      <c r="O232" s="98">
        <f t="shared" si="220"/>
        <v>0</v>
      </c>
      <c r="P232" s="52"/>
      <c r="Q232" s="53"/>
      <c r="R232" s="98">
        <f t="shared" si="221"/>
        <v>0</v>
      </c>
      <c r="S232" s="99">
        <f t="shared" si="222"/>
        <v>0</v>
      </c>
      <c r="T232" s="100">
        <f t="shared" si="223"/>
        <v>0</v>
      </c>
      <c r="U232" s="101">
        <f t="shared" si="224"/>
        <v>0</v>
      </c>
    </row>
    <row r="233" spans="1:21" hidden="1">
      <c r="A233" s="48"/>
      <c r="B233" s="43"/>
      <c r="C233" s="49"/>
      <c r="D233" s="76"/>
      <c r="E233" s="164">
        <v>613800</v>
      </c>
      <c r="F233" s="169" t="s">
        <v>83</v>
      </c>
      <c r="G233" s="99">
        <f>Godišnji!G232</f>
        <v>18000</v>
      </c>
      <c r="H233" s="100">
        <v>0</v>
      </c>
      <c r="I233" s="98">
        <f t="shared" si="218"/>
        <v>18000</v>
      </c>
      <c r="J233" s="52"/>
      <c r="K233" s="53"/>
      <c r="L233" s="98">
        <f t="shared" si="219"/>
        <v>0</v>
      </c>
      <c r="M233" s="52"/>
      <c r="N233" s="53"/>
      <c r="O233" s="98">
        <f t="shared" si="220"/>
        <v>0</v>
      </c>
      <c r="P233" s="52"/>
      <c r="Q233" s="53"/>
      <c r="R233" s="98">
        <f t="shared" si="221"/>
        <v>0</v>
      </c>
      <c r="S233" s="99">
        <f t="shared" si="222"/>
        <v>0</v>
      </c>
      <c r="T233" s="100">
        <f t="shared" si="223"/>
        <v>0</v>
      </c>
      <c r="U233" s="101">
        <f t="shared" si="224"/>
        <v>0</v>
      </c>
    </row>
    <row r="234" spans="1:21" hidden="1">
      <c r="A234" s="48"/>
      <c r="B234" s="43"/>
      <c r="C234" s="49"/>
      <c r="D234" s="76"/>
      <c r="E234" s="164">
        <v>613900</v>
      </c>
      <c r="F234" s="169" t="s">
        <v>81</v>
      </c>
      <c r="G234" s="99">
        <f>Godišnji!G233</f>
        <v>150000</v>
      </c>
      <c r="H234" s="100">
        <v>0</v>
      </c>
      <c r="I234" s="98">
        <f t="shared" si="218"/>
        <v>150000</v>
      </c>
      <c r="J234" s="52"/>
      <c r="K234" s="53"/>
      <c r="L234" s="98">
        <f t="shared" si="219"/>
        <v>0</v>
      </c>
      <c r="M234" s="52"/>
      <c r="N234" s="53"/>
      <c r="O234" s="98">
        <f t="shared" si="220"/>
        <v>0</v>
      </c>
      <c r="P234" s="52"/>
      <c r="Q234" s="53"/>
      <c r="R234" s="98">
        <f t="shared" si="221"/>
        <v>0</v>
      </c>
      <c r="S234" s="99">
        <f t="shared" si="222"/>
        <v>0</v>
      </c>
      <c r="T234" s="100">
        <f t="shared" si="223"/>
        <v>0</v>
      </c>
      <c r="U234" s="101">
        <f t="shared" si="224"/>
        <v>0</v>
      </c>
    </row>
    <row r="235" spans="1:21" hidden="1">
      <c r="A235" s="48"/>
      <c r="B235" s="43"/>
      <c r="C235" s="49"/>
      <c r="D235" s="76"/>
      <c r="E235" s="164">
        <v>613900</v>
      </c>
      <c r="F235" s="169" t="s">
        <v>84</v>
      </c>
      <c r="G235" s="99">
        <f>Godišnji!G234</f>
        <v>0</v>
      </c>
      <c r="H235" s="100">
        <v>0</v>
      </c>
      <c r="I235" s="98">
        <f t="shared" si="218"/>
        <v>0</v>
      </c>
      <c r="J235" s="52"/>
      <c r="K235" s="53"/>
      <c r="L235" s="98">
        <f t="shared" si="219"/>
        <v>0</v>
      </c>
      <c r="M235" s="52"/>
      <c r="N235" s="53"/>
      <c r="O235" s="98">
        <f t="shared" si="220"/>
        <v>0</v>
      </c>
      <c r="P235" s="52"/>
      <c r="Q235" s="53"/>
      <c r="R235" s="98">
        <f t="shared" si="221"/>
        <v>0</v>
      </c>
      <c r="S235" s="99">
        <f t="shared" si="222"/>
        <v>0</v>
      </c>
      <c r="T235" s="100">
        <f t="shared" si="223"/>
        <v>0</v>
      </c>
      <c r="U235" s="101">
        <f t="shared" si="224"/>
        <v>0</v>
      </c>
    </row>
    <row r="236" spans="1:21" hidden="1">
      <c r="A236" s="40"/>
      <c r="B236" s="41"/>
      <c r="C236" s="42"/>
      <c r="D236" s="76"/>
      <c r="E236" s="163">
        <v>821000</v>
      </c>
      <c r="F236" s="167" t="s">
        <v>85</v>
      </c>
      <c r="G236" s="94">
        <f>SUM(G237:G238)</f>
        <v>100000</v>
      </c>
      <c r="H236" s="95">
        <f t="shared" ref="H236:U236" si="225">SUM(H237:H238)</f>
        <v>0</v>
      </c>
      <c r="I236" s="96">
        <f t="shared" si="225"/>
        <v>100000</v>
      </c>
      <c r="J236" s="94">
        <f t="shared" si="225"/>
        <v>0</v>
      </c>
      <c r="K236" s="95">
        <f t="shared" si="225"/>
        <v>0</v>
      </c>
      <c r="L236" s="96">
        <f t="shared" si="225"/>
        <v>0</v>
      </c>
      <c r="M236" s="94">
        <f t="shared" si="225"/>
        <v>0</v>
      </c>
      <c r="N236" s="95">
        <f t="shared" si="225"/>
        <v>0</v>
      </c>
      <c r="O236" s="96">
        <f t="shared" si="225"/>
        <v>0</v>
      </c>
      <c r="P236" s="94">
        <f t="shared" si="225"/>
        <v>0</v>
      </c>
      <c r="Q236" s="95">
        <f t="shared" si="225"/>
        <v>0</v>
      </c>
      <c r="R236" s="96">
        <f t="shared" si="225"/>
        <v>0</v>
      </c>
      <c r="S236" s="94">
        <f t="shared" si="225"/>
        <v>0</v>
      </c>
      <c r="T236" s="95">
        <f t="shared" si="225"/>
        <v>0</v>
      </c>
      <c r="U236" s="97">
        <f t="shared" si="225"/>
        <v>0</v>
      </c>
    </row>
    <row r="237" spans="1:21" hidden="1">
      <c r="A237" s="48"/>
      <c r="B237" s="43"/>
      <c r="C237" s="49"/>
      <c r="D237" s="76"/>
      <c r="E237" s="164">
        <v>821200</v>
      </c>
      <c r="F237" s="168" t="s">
        <v>86</v>
      </c>
      <c r="G237" s="99">
        <f>Godišnji!G236</f>
        <v>0</v>
      </c>
      <c r="H237" s="100">
        <v>0</v>
      </c>
      <c r="I237" s="98">
        <f>SUM(G237:H237)</f>
        <v>0</v>
      </c>
      <c r="J237" s="52"/>
      <c r="K237" s="53"/>
      <c r="L237" s="98">
        <f>SUM(J237:K237)</f>
        <v>0</v>
      </c>
      <c r="M237" s="52"/>
      <c r="N237" s="53"/>
      <c r="O237" s="98">
        <f>SUM(M237:N237)</f>
        <v>0</v>
      </c>
      <c r="P237" s="52"/>
      <c r="Q237" s="53"/>
      <c r="R237" s="98">
        <f>SUM(P237:Q237)</f>
        <v>0</v>
      </c>
      <c r="S237" s="99">
        <f t="shared" ref="S237:S238" si="226">P237+M237+J237</f>
        <v>0</v>
      </c>
      <c r="T237" s="100">
        <f t="shared" ref="T237:T238" si="227">Q237+N237+K237</f>
        <v>0</v>
      </c>
      <c r="U237" s="101">
        <f>SUM(S237:T237)</f>
        <v>0</v>
      </c>
    </row>
    <row r="238" spans="1:21" ht="12.75" hidden="1" thickBot="1">
      <c r="A238" s="55"/>
      <c r="B238" s="56"/>
      <c r="C238" s="57"/>
      <c r="D238" s="81"/>
      <c r="E238" s="165">
        <v>821300</v>
      </c>
      <c r="F238" s="170" t="s">
        <v>87</v>
      </c>
      <c r="G238" s="122">
        <f>Godišnji!G237</f>
        <v>100000</v>
      </c>
      <c r="H238" s="104">
        <v>0</v>
      </c>
      <c r="I238" s="102">
        <f>SUM(G238:H238)</f>
        <v>100000</v>
      </c>
      <c r="J238" s="60"/>
      <c r="K238" s="61"/>
      <c r="L238" s="102">
        <f>SUM(J238:K238)</f>
        <v>0</v>
      </c>
      <c r="M238" s="60"/>
      <c r="N238" s="61"/>
      <c r="O238" s="102">
        <f>SUM(M238:N238)</f>
        <v>0</v>
      </c>
      <c r="P238" s="60"/>
      <c r="Q238" s="61"/>
      <c r="R238" s="102">
        <f>SUM(P238:Q238)</f>
        <v>0</v>
      </c>
      <c r="S238" s="103">
        <f t="shared" si="226"/>
        <v>0</v>
      </c>
      <c r="T238" s="104">
        <f t="shared" si="227"/>
        <v>0</v>
      </c>
      <c r="U238" s="105">
        <f>SUM(S238:T238)</f>
        <v>0</v>
      </c>
    </row>
    <row r="239" spans="1:21" ht="12.75" hidden="1" thickBot="1">
      <c r="A239" s="62"/>
      <c r="B239" s="63"/>
      <c r="C239" s="64"/>
      <c r="D239" s="78"/>
      <c r="E239" s="63"/>
      <c r="F239" s="171" t="s">
        <v>116</v>
      </c>
      <c r="G239" s="106">
        <f>G219+G223+G225+G236</f>
        <v>6190850</v>
      </c>
      <c r="H239" s="107">
        <f t="shared" ref="H239:U239" si="228">H219+H223+H225+H236</f>
        <v>0</v>
      </c>
      <c r="I239" s="108">
        <f t="shared" si="228"/>
        <v>6190850</v>
      </c>
      <c r="J239" s="106">
        <f t="shared" si="228"/>
        <v>0</v>
      </c>
      <c r="K239" s="107">
        <f t="shared" si="228"/>
        <v>0</v>
      </c>
      <c r="L239" s="108">
        <f t="shared" si="228"/>
        <v>0</v>
      </c>
      <c r="M239" s="106">
        <f t="shared" si="228"/>
        <v>0</v>
      </c>
      <c r="N239" s="107">
        <f t="shared" si="228"/>
        <v>0</v>
      </c>
      <c r="O239" s="108">
        <f t="shared" si="228"/>
        <v>0</v>
      </c>
      <c r="P239" s="106">
        <f t="shared" si="228"/>
        <v>0</v>
      </c>
      <c r="Q239" s="107">
        <f t="shared" si="228"/>
        <v>0</v>
      </c>
      <c r="R239" s="108">
        <f t="shared" si="228"/>
        <v>0</v>
      </c>
      <c r="S239" s="106">
        <f t="shared" si="228"/>
        <v>0</v>
      </c>
      <c r="T239" s="107">
        <f t="shared" si="228"/>
        <v>0</v>
      </c>
      <c r="U239" s="109">
        <f t="shared" si="228"/>
        <v>0</v>
      </c>
    </row>
    <row r="240" spans="1:21" hidden="1">
      <c r="D240" s="67"/>
      <c r="G240" s="179"/>
      <c r="H240" s="179"/>
      <c r="I240" s="179"/>
      <c r="U240" s="137"/>
    </row>
    <row r="241" spans="1:21" hidden="1">
      <c r="A241" s="172" t="s">
        <v>117</v>
      </c>
      <c r="B241" s="173" t="s">
        <v>67</v>
      </c>
      <c r="C241" s="174" t="s">
        <v>68</v>
      </c>
      <c r="D241" s="76"/>
      <c r="E241" s="43"/>
      <c r="F241" s="167" t="s">
        <v>20</v>
      </c>
      <c r="G241" s="180"/>
      <c r="H241" s="181"/>
      <c r="I241" s="182"/>
      <c r="J241" s="48"/>
      <c r="K241" s="43"/>
      <c r="L241" s="49"/>
      <c r="M241" s="48"/>
      <c r="N241" s="43"/>
      <c r="O241" s="49"/>
      <c r="P241" s="48"/>
      <c r="Q241" s="43"/>
      <c r="R241" s="49"/>
      <c r="S241" s="48"/>
      <c r="T241" s="43"/>
      <c r="U241" s="74"/>
    </row>
    <row r="242" spans="1:21" hidden="1">
      <c r="A242" s="40"/>
      <c r="B242" s="41"/>
      <c r="C242" s="42"/>
      <c r="D242" s="76"/>
      <c r="E242" s="163">
        <v>611000</v>
      </c>
      <c r="F242" s="167" t="s">
        <v>69</v>
      </c>
      <c r="G242" s="94">
        <f>SUM(G243:G245)</f>
        <v>99420</v>
      </c>
      <c r="H242" s="95">
        <f t="shared" ref="H242:U242" si="229">SUM(H243:H245)</f>
        <v>0</v>
      </c>
      <c r="I242" s="96">
        <f t="shared" si="229"/>
        <v>99420</v>
      </c>
      <c r="J242" s="94">
        <f t="shared" si="229"/>
        <v>0</v>
      </c>
      <c r="K242" s="95">
        <f t="shared" si="229"/>
        <v>0</v>
      </c>
      <c r="L242" s="96">
        <f t="shared" si="229"/>
        <v>0</v>
      </c>
      <c r="M242" s="94">
        <f t="shared" si="229"/>
        <v>0</v>
      </c>
      <c r="N242" s="95">
        <f t="shared" si="229"/>
        <v>0</v>
      </c>
      <c r="O242" s="96">
        <f t="shared" si="229"/>
        <v>0</v>
      </c>
      <c r="P242" s="94">
        <f t="shared" si="229"/>
        <v>0</v>
      </c>
      <c r="Q242" s="95">
        <f t="shared" si="229"/>
        <v>0</v>
      </c>
      <c r="R242" s="96">
        <f t="shared" si="229"/>
        <v>0</v>
      </c>
      <c r="S242" s="94">
        <f t="shared" si="229"/>
        <v>0</v>
      </c>
      <c r="T242" s="95">
        <f t="shared" si="229"/>
        <v>0</v>
      </c>
      <c r="U242" s="97">
        <f t="shared" si="229"/>
        <v>0</v>
      </c>
    </row>
    <row r="243" spans="1:21" hidden="1">
      <c r="A243" s="48"/>
      <c r="B243" s="43"/>
      <c r="C243" s="49"/>
      <c r="D243" s="76"/>
      <c r="E243" s="164">
        <v>611100</v>
      </c>
      <c r="F243" s="168" t="s">
        <v>70</v>
      </c>
      <c r="G243" s="99">
        <f>Godišnji!G242</f>
        <v>80880</v>
      </c>
      <c r="H243" s="100">
        <v>0</v>
      </c>
      <c r="I243" s="98">
        <f>SUM(G243:H243)</f>
        <v>80880</v>
      </c>
      <c r="J243" s="52"/>
      <c r="K243" s="53"/>
      <c r="L243" s="98">
        <f>SUM(J243:K243)</f>
        <v>0</v>
      </c>
      <c r="M243" s="52"/>
      <c r="N243" s="53"/>
      <c r="O243" s="98">
        <f>SUM(M243:N243)</f>
        <v>0</v>
      </c>
      <c r="P243" s="52"/>
      <c r="Q243" s="53"/>
      <c r="R243" s="98">
        <f>SUM(P243:Q243)</f>
        <v>0</v>
      </c>
      <c r="S243" s="99">
        <f>P243+M243+J243</f>
        <v>0</v>
      </c>
      <c r="T243" s="100">
        <f>Q243+N243+K243</f>
        <v>0</v>
      </c>
      <c r="U243" s="101">
        <f>SUM(S243:T243)</f>
        <v>0</v>
      </c>
    </row>
    <row r="244" spans="1:21" hidden="1">
      <c r="A244" s="48"/>
      <c r="B244" s="43"/>
      <c r="C244" s="49"/>
      <c r="D244" s="76"/>
      <c r="E244" s="164">
        <v>611200</v>
      </c>
      <c r="F244" s="168" t="s">
        <v>71</v>
      </c>
      <c r="G244" s="99">
        <f>Godišnji!G243</f>
        <v>18540</v>
      </c>
      <c r="H244" s="100">
        <v>0</v>
      </c>
      <c r="I244" s="98">
        <f t="shared" ref="I244:I245" si="230">SUM(G244:H244)</f>
        <v>18540</v>
      </c>
      <c r="J244" s="52"/>
      <c r="K244" s="53"/>
      <c r="L244" s="98">
        <f t="shared" ref="L244:L245" si="231">SUM(J244:K244)</f>
        <v>0</v>
      </c>
      <c r="M244" s="52"/>
      <c r="N244" s="53"/>
      <c r="O244" s="98">
        <f t="shared" ref="O244:O245" si="232">SUM(M244:N244)</f>
        <v>0</v>
      </c>
      <c r="P244" s="52"/>
      <c r="Q244" s="53"/>
      <c r="R244" s="98">
        <f t="shared" ref="R244:R245" si="233">SUM(P244:Q244)</f>
        <v>0</v>
      </c>
      <c r="S244" s="99">
        <f t="shared" ref="S244:S245" si="234">P244+M244+J244</f>
        <v>0</v>
      </c>
      <c r="T244" s="100">
        <f t="shared" ref="T244:T245" si="235">Q244+N244+K244</f>
        <v>0</v>
      </c>
      <c r="U244" s="101">
        <f t="shared" ref="U244:U245" si="236">SUM(S244:T244)</f>
        <v>0</v>
      </c>
    </row>
    <row r="245" spans="1:21" hidden="1">
      <c r="A245" s="48"/>
      <c r="B245" s="43"/>
      <c r="C245" s="49"/>
      <c r="D245" s="76"/>
      <c r="E245" s="164">
        <v>611200</v>
      </c>
      <c r="F245" s="168" t="s">
        <v>72</v>
      </c>
      <c r="G245" s="99">
        <f>Godišnji!G244</f>
        <v>0</v>
      </c>
      <c r="H245" s="100">
        <v>0</v>
      </c>
      <c r="I245" s="98">
        <f t="shared" si="230"/>
        <v>0</v>
      </c>
      <c r="J245" s="52"/>
      <c r="K245" s="53"/>
      <c r="L245" s="98">
        <f t="shared" si="231"/>
        <v>0</v>
      </c>
      <c r="M245" s="52"/>
      <c r="N245" s="53"/>
      <c r="O245" s="98">
        <f t="shared" si="232"/>
        <v>0</v>
      </c>
      <c r="P245" s="52"/>
      <c r="Q245" s="53"/>
      <c r="R245" s="98">
        <f t="shared" si="233"/>
        <v>0</v>
      </c>
      <c r="S245" s="99">
        <f t="shared" si="234"/>
        <v>0</v>
      </c>
      <c r="T245" s="100">
        <f t="shared" si="235"/>
        <v>0</v>
      </c>
      <c r="U245" s="101">
        <f t="shared" si="236"/>
        <v>0</v>
      </c>
    </row>
    <row r="246" spans="1:21" hidden="1">
      <c r="A246" s="40"/>
      <c r="B246" s="41"/>
      <c r="C246" s="42"/>
      <c r="D246" s="76"/>
      <c r="E246" s="163">
        <v>612000</v>
      </c>
      <c r="F246" s="167" t="s">
        <v>73</v>
      </c>
      <c r="G246" s="94">
        <f>G247</f>
        <v>8850</v>
      </c>
      <c r="H246" s="95">
        <f t="shared" ref="H246:U246" si="237">H247</f>
        <v>0</v>
      </c>
      <c r="I246" s="96">
        <f t="shared" si="237"/>
        <v>8850</v>
      </c>
      <c r="J246" s="94">
        <f t="shared" si="237"/>
        <v>0</v>
      </c>
      <c r="K246" s="95">
        <f t="shared" si="237"/>
        <v>0</v>
      </c>
      <c r="L246" s="96">
        <f t="shared" si="237"/>
        <v>0</v>
      </c>
      <c r="M246" s="94">
        <f t="shared" si="237"/>
        <v>0</v>
      </c>
      <c r="N246" s="95">
        <f t="shared" si="237"/>
        <v>0</v>
      </c>
      <c r="O246" s="96">
        <f t="shared" si="237"/>
        <v>0</v>
      </c>
      <c r="P246" s="94">
        <f t="shared" si="237"/>
        <v>0</v>
      </c>
      <c r="Q246" s="95">
        <f t="shared" si="237"/>
        <v>0</v>
      </c>
      <c r="R246" s="96">
        <f t="shared" si="237"/>
        <v>0</v>
      </c>
      <c r="S246" s="94">
        <f t="shared" si="237"/>
        <v>0</v>
      </c>
      <c r="T246" s="95">
        <f t="shared" si="237"/>
        <v>0</v>
      </c>
      <c r="U246" s="97">
        <f t="shared" si="237"/>
        <v>0</v>
      </c>
    </row>
    <row r="247" spans="1:21" hidden="1">
      <c r="A247" s="48"/>
      <c r="B247" s="43"/>
      <c r="C247" s="49"/>
      <c r="D247" s="76"/>
      <c r="E247" s="164">
        <v>612100</v>
      </c>
      <c r="F247" s="168" t="s">
        <v>73</v>
      </c>
      <c r="G247" s="99">
        <f>Godišnji!G246</f>
        <v>8850</v>
      </c>
      <c r="H247" s="100">
        <v>0</v>
      </c>
      <c r="I247" s="98">
        <f>SUM(G247:H247)</f>
        <v>8850</v>
      </c>
      <c r="J247" s="52"/>
      <c r="K247" s="53"/>
      <c r="L247" s="98">
        <f>SUM(J247:K247)</f>
        <v>0</v>
      </c>
      <c r="M247" s="52"/>
      <c r="N247" s="53"/>
      <c r="O247" s="98">
        <f>SUM(M247:N247)</f>
        <v>0</v>
      </c>
      <c r="P247" s="52"/>
      <c r="Q247" s="53"/>
      <c r="R247" s="98">
        <f>SUM(P247:Q247)</f>
        <v>0</v>
      </c>
      <c r="S247" s="99">
        <f>P247+M247+J247</f>
        <v>0</v>
      </c>
      <c r="T247" s="100">
        <f>Q247+N247+K247</f>
        <v>0</v>
      </c>
      <c r="U247" s="101">
        <f>SUM(S247:T247)</f>
        <v>0</v>
      </c>
    </row>
    <row r="248" spans="1:21" hidden="1">
      <c r="A248" s="40"/>
      <c r="B248" s="41"/>
      <c r="C248" s="42"/>
      <c r="D248" s="76"/>
      <c r="E248" s="163">
        <v>613000</v>
      </c>
      <c r="F248" s="167" t="s">
        <v>74</v>
      </c>
      <c r="G248" s="94">
        <f>SUM(G249:G258)</f>
        <v>80100</v>
      </c>
      <c r="H248" s="95">
        <f t="shared" ref="H248:U248" si="238">SUM(H249:H258)</f>
        <v>0</v>
      </c>
      <c r="I248" s="96">
        <f t="shared" si="238"/>
        <v>80100</v>
      </c>
      <c r="J248" s="94">
        <f t="shared" si="238"/>
        <v>0</v>
      </c>
      <c r="K248" s="95">
        <f t="shared" si="238"/>
        <v>0</v>
      </c>
      <c r="L248" s="96">
        <f t="shared" si="238"/>
        <v>0</v>
      </c>
      <c r="M248" s="94">
        <f t="shared" si="238"/>
        <v>0</v>
      </c>
      <c r="N248" s="95">
        <f t="shared" si="238"/>
        <v>0</v>
      </c>
      <c r="O248" s="96">
        <f t="shared" si="238"/>
        <v>0</v>
      </c>
      <c r="P248" s="94">
        <f t="shared" si="238"/>
        <v>0</v>
      </c>
      <c r="Q248" s="95">
        <f t="shared" si="238"/>
        <v>0</v>
      </c>
      <c r="R248" s="96">
        <f t="shared" si="238"/>
        <v>0</v>
      </c>
      <c r="S248" s="94">
        <f t="shared" si="238"/>
        <v>0</v>
      </c>
      <c r="T248" s="95">
        <f t="shared" si="238"/>
        <v>0</v>
      </c>
      <c r="U248" s="97">
        <f t="shared" si="238"/>
        <v>0</v>
      </c>
    </row>
    <row r="249" spans="1:21" hidden="1">
      <c r="A249" s="48"/>
      <c r="B249" s="43"/>
      <c r="C249" s="49"/>
      <c r="D249" s="76"/>
      <c r="E249" s="164">
        <v>613100</v>
      </c>
      <c r="F249" s="169" t="s">
        <v>75</v>
      </c>
      <c r="G249" s="99">
        <f>Godišnji!G248</f>
        <v>3500</v>
      </c>
      <c r="H249" s="100">
        <v>0</v>
      </c>
      <c r="I249" s="98">
        <f t="shared" ref="I249:I258" si="239">SUM(G249:H249)</f>
        <v>3500</v>
      </c>
      <c r="J249" s="52"/>
      <c r="K249" s="53"/>
      <c r="L249" s="98">
        <f t="shared" ref="L249:L258" si="240">SUM(J249:K249)</f>
        <v>0</v>
      </c>
      <c r="M249" s="52"/>
      <c r="N249" s="53"/>
      <c r="O249" s="98">
        <f t="shared" ref="O249:O258" si="241">SUM(M249:N249)</f>
        <v>0</v>
      </c>
      <c r="P249" s="52"/>
      <c r="Q249" s="53"/>
      <c r="R249" s="98">
        <f t="shared" ref="R249:R258" si="242">SUM(P249:Q249)</f>
        <v>0</v>
      </c>
      <c r="S249" s="99">
        <f t="shared" ref="S249:S258" si="243">P249+M249+J249</f>
        <v>0</v>
      </c>
      <c r="T249" s="100">
        <f t="shared" ref="T249:T258" si="244">Q249+N249+K249</f>
        <v>0</v>
      </c>
      <c r="U249" s="101">
        <f t="shared" ref="U249:U258" si="245">SUM(S249:T249)</f>
        <v>0</v>
      </c>
    </row>
    <row r="250" spans="1:21" hidden="1">
      <c r="A250" s="48"/>
      <c r="B250" s="43"/>
      <c r="C250" s="49"/>
      <c r="D250" s="76"/>
      <c r="E250" s="164">
        <v>613200</v>
      </c>
      <c r="F250" s="169" t="s">
        <v>76</v>
      </c>
      <c r="G250" s="99">
        <f>Godišnji!G249</f>
        <v>0</v>
      </c>
      <c r="H250" s="100">
        <v>0</v>
      </c>
      <c r="I250" s="98">
        <f t="shared" si="239"/>
        <v>0</v>
      </c>
      <c r="J250" s="52"/>
      <c r="K250" s="53"/>
      <c r="L250" s="98">
        <f t="shared" si="240"/>
        <v>0</v>
      </c>
      <c r="M250" s="52"/>
      <c r="N250" s="53"/>
      <c r="O250" s="98">
        <f t="shared" si="241"/>
        <v>0</v>
      </c>
      <c r="P250" s="52"/>
      <c r="Q250" s="53"/>
      <c r="R250" s="98">
        <f t="shared" si="242"/>
        <v>0</v>
      </c>
      <c r="S250" s="99">
        <f t="shared" si="243"/>
        <v>0</v>
      </c>
      <c r="T250" s="100">
        <f t="shared" si="244"/>
        <v>0</v>
      </c>
      <c r="U250" s="101">
        <f t="shared" si="245"/>
        <v>0</v>
      </c>
    </row>
    <row r="251" spans="1:21" hidden="1">
      <c r="A251" s="48"/>
      <c r="B251" s="43"/>
      <c r="C251" s="49"/>
      <c r="D251" s="76"/>
      <c r="E251" s="164">
        <v>613300</v>
      </c>
      <c r="F251" s="169" t="s">
        <v>77</v>
      </c>
      <c r="G251" s="99">
        <f>Godišnji!G250</f>
        <v>3000</v>
      </c>
      <c r="H251" s="100">
        <v>0</v>
      </c>
      <c r="I251" s="98">
        <f t="shared" si="239"/>
        <v>3000</v>
      </c>
      <c r="J251" s="52"/>
      <c r="K251" s="53"/>
      <c r="L251" s="98">
        <f t="shared" si="240"/>
        <v>0</v>
      </c>
      <c r="M251" s="52"/>
      <c r="N251" s="53"/>
      <c r="O251" s="98">
        <f t="shared" si="241"/>
        <v>0</v>
      </c>
      <c r="P251" s="52"/>
      <c r="Q251" s="53"/>
      <c r="R251" s="98">
        <f t="shared" si="242"/>
        <v>0</v>
      </c>
      <c r="S251" s="99">
        <f t="shared" si="243"/>
        <v>0</v>
      </c>
      <c r="T251" s="100">
        <f t="shared" si="244"/>
        <v>0</v>
      </c>
      <c r="U251" s="101">
        <f t="shared" si="245"/>
        <v>0</v>
      </c>
    </row>
    <row r="252" spans="1:21" hidden="1">
      <c r="A252" s="48"/>
      <c r="B252" s="43"/>
      <c r="C252" s="49"/>
      <c r="D252" s="76"/>
      <c r="E252" s="164">
        <v>613400</v>
      </c>
      <c r="F252" s="169" t="s">
        <v>78</v>
      </c>
      <c r="G252" s="99">
        <f>Godišnji!G251</f>
        <v>2200</v>
      </c>
      <c r="H252" s="100">
        <v>0</v>
      </c>
      <c r="I252" s="98">
        <f t="shared" si="239"/>
        <v>2200</v>
      </c>
      <c r="J252" s="52"/>
      <c r="K252" s="53"/>
      <c r="L252" s="98">
        <f t="shared" si="240"/>
        <v>0</v>
      </c>
      <c r="M252" s="52"/>
      <c r="N252" s="53"/>
      <c r="O252" s="98">
        <f t="shared" si="241"/>
        <v>0</v>
      </c>
      <c r="P252" s="52"/>
      <c r="Q252" s="53"/>
      <c r="R252" s="98">
        <f t="shared" si="242"/>
        <v>0</v>
      </c>
      <c r="S252" s="99">
        <f t="shared" si="243"/>
        <v>0</v>
      </c>
      <c r="T252" s="100">
        <f t="shared" si="244"/>
        <v>0</v>
      </c>
      <c r="U252" s="101">
        <f t="shared" si="245"/>
        <v>0</v>
      </c>
    </row>
    <row r="253" spans="1:21" hidden="1">
      <c r="A253" s="48"/>
      <c r="B253" s="43"/>
      <c r="C253" s="49"/>
      <c r="D253" s="76"/>
      <c r="E253" s="164">
        <v>613500</v>
      </c>
      <c r="F253" s="169" t="s">
        <v>79</v>
      </c>
      <c r="G253" s="99">
        <f>Godišnji!G252</f>
        <v>0</v>
      </c>
      <c r="H253" s="100">
        <v>0</v>
      </c>
      <c r="I253" s="98">
        <f t="shared" si="239"/>
        <v>0</v>
      </c>
      <c r="J253" s="52"/>
      <c r="K253" s="53"/>
      <c r="L253" s="98">
        <f t="shared" si="240"/>
        <v>0</v>
      </c>
      <c r="M253" s="52"/>
      <c r="N253" s="53"/>
      <c r="O253" s="98">
        <f t="shared" si="241"/>
        <v>0</v>
      </c>
      <c r="P253" s="52"/>
      <c r="Q253" s="53"/>
      <c r="R253" s="98">
        <f t="shared" si="242"/>
        <v>0</v>
      </c>
      <c r="S253" s="99">
        <f t="shared" si="243"/>
        <v>0</v>
      </c>
      <c r="T253" s="100">
        <f t="shared" si="244"/>
        <v>0</v>
      </c>
      <c r="U253" s="101">
        <f t="shared" si="245"/>
        <v>0</v>
      </c>
    </row>
    <row r="254" spans="1:21" hidden="1">
      <c r="A254" s="48"/>
      <c r="B254" s="43"/>
      <c r="C254" s="49"/>
      <c r="D254" s="76"/>
      <c r="E254" s="164">
        <v>613600</v>
      </c>
      <c r="F254" s="169" t="s">
        <v>82</v>
      </c>
      <c r="G254" s="99">
        <f>Godišnji!G253</f>
        <v>0</v>
      </c>
      <c r="H254" s="100">
        <v>0</v>
      </c>
      <c r="I254" s="98">
        <f t="shared" si="239"/>
        <v>0</v>
      </c>
      <c r="J254" s="52"/>
      <c r="K254" s="53"/>
      <c r="L254" s="98">
        <f t="shared" si="240"/>
        <v>0</v>
      </c>
      <c r="M254" s="52"/>
      <c r="N254" s="53"/>
      <c r="O254" s="98">
        <f t="shared" si="241"/>
        <v>0</v>
      </c>
      <c r="P254" s="52"/>
      <c r="Q254" s="53"/>
      <c r="R254" s="98">
        <f t="shared" si="242"/>
        <v>0</v>
      </c>
      <c r="S254" s="99">
        <f t="shared" si="243"/>
        <v>0</v>
      </c>
      <c r="T254" s="100">
        <f t="shared" si="244"/>
        <v>0</v>
      </c>
      <c r="U254" s="101">
        <f t="shared" si="245"/>
        <v>0</v>
      </c>
    </row>
    <row r="255" spans="1:21" hidden="1">
      <c r="A255" s="48"/>
      <c r="B255" s="43"/>
      <c r="C255" s="49"/>
      <c r="D255" s="76"/>
      <c r="E255" s="164">
        <v>613700</v>
      </c>
      <c r="F255" s="169" t="s">
        <v>80</v>
      </c>
      <c r="G255" s="99">
        <f>Godišnji!G254</f>
        <v>1400</v>
      </c>
      <c r="H255" s="100">
        <v>0</v>
      </c>
      <c r="I255" s="98">
        <f t="shared" si="239"/>
        <v>1400</v>
      </c>
      <c r="J255" s="52"/>
      <c r="K255" s="53"/>
      <c r="L255" s="98">
        <f t="shared" si="240"/>
        <v>0</v>
      </c>
      <c r="M255" s="52"/>
      <c r="N255" s="53"/>
      <c r="O255" s="98">
        <f t="shared" si="241"/>
        <v>0</v>
      </c>
      <c r="P255" s="52"/>
      <c r="Q255" s="53"/>
      <c r="R255" s="98">
        <f t="shared" si="242"/>
        <v>0</v>
      </c>
      <c r="S255" s="99">
        <f t="shared" si="243"/>
        <v>0</v>
      </c>
      <c r="T255" s="100">
        <f t="shared" si="244"/>
        <v>0</v>
      </c>
      <c r="U255" s="101">
        <f t="shared" si="245"/>
        <v>0</v>
      </c>
    </row>
    <row r="256" spans="1:21" hidden="1">
      <c r="A256" s="48"/>
      <c r="B256" s="43"/>
      <c r="C256" s="49"/>
      <c r="D256" s="76"/>
      <c r="E256" s="164">
        <v>613800</v>
      </c>
      <c r="F256" s="169" t="s">
        <v>83</v>
      </c>
      <c r="G256" s="99">
        <f>Godišnji!G255</f>
        <v>0</v>
      </c>
      <c r="H256" s="100">
        <v>0</v>
      </c>
      <c r="I256" s="98">
        <f t="shared" si="239"/>
        <v>0</v>
      </c>
      <c r="J256" s="52"/>
      <c r="K256" s="53"/>
      <c r="L256" s="98">
        <f t="shared" si="240"/>
        <v>0</v>
      </c>
      <c r="M256" s="52"/>
      <c r="N256" s="53"/>
      <c r="O256" s="98">
        <f t="shared" si="241"/>
        <v>0</v>
      </c>
      <c r="P256" s="52"/>
      <c r="Q256" s="53"/>
      <c r="R256" s="98">
        <f t="shared" si="242"/>
        <v>0</v>
      </c>
      <c r="S256" s="99">
        <f t="shared" si="243"/>
        <v>0</v>
      </c>
      <c r="T256" s="100">
        <f t="shared" si="244"/>
        <v>0</v>
      </c>
      <c r="U256" s="101">
        <f t="shared" si="245"/>
        <v>0</v>
      </c>
    </row>
    <row r="257" spans="1:21" hidden="1">
      <c r="A257" s="48"/>
      <c r="B257" s="43"/>
      <c r="C257" s="49"/>
      <c r="D257" s="76"/>
      <c r="E257" s="164">
        <v>613900</v>
      </c>
      <c r="F257" s="169" t="s">
        <v>81</v>
      </c>
      <c r="G257" s="99">
        <f>Godišnji!G256</f>
        <v>70000</v>
      </c>
      <c r="H257" s="100">
        <v>0</v>
      </c>
      <c r="I257" s="98">
        <f t="shared" si="239"/>
        <v>70000</v>
      </c>
      <c r="J257" s="52"/>
      <c r="K257" s="53"/>
      <c r="L257" s="98">
        <f t="shared" si="240"/>
        <v>0</v>
      </c>
      <c r="M257" s="52"/>
      <c r="N257" s="53"/>
      <c r="O257" s="98">
        <f t="shared" si="241"/>
        <v>0</v>
      </c>
      <c r="P257" s="52"/>
      <c r="Q257" s="53"/>
      <c r="R257" s="98">
        <f t="shared" si="242"/>
        <v>0</v>
      </c>
      <c r="S257" s="99">
        <f t="shared" si="243"/>
        <v>0</v>
      </c>
      <c r="T257" s="100">
        <f t="shared" si="244"/>
        <v>0</v>
      </c>
      <c r="U257" s="101">
        <f t="shared" si="245"/>
        <v>0</v>
      </c>
    </row>
    <row r="258" spans="1:21" hidden="1">
      <c r="A258" s="48"/>
      <c r="B258" s="43"/>
      <c r="C258" s="49"/>
      <c r="D258" s="76"/>
      <c r="E258" s="164">
        <v>613900</v>
      </c>
      <c r="F258" s="169" t="s">
        <v>84</v>
      </c>
      <c r="G258" s="99">
        <f>Godišnji!G257</f>
        <v>0</v>
      </c>
      <c r="H258" s="100">
        <v>0</v>
      </c>
      <c r="I258" s="98">
        <f t="shared" si="239"/>
        <v>0</v>
      </c>
      <c r="J258" s="52"/>
      <c r="K258" s="53"/>
      <c r="L258" s="98">
        <f t="shared" si="240"/>
        <v>0</v>
      </c>
      <c r="M258" s="52"/>
      <c r="N258" s="53"/>
      <c r="O258" s="98">
        <f t="shared" si="241"/>
        <v>0</v>
      </c>
      <c r="P258" s="52"/>
      <c r="Q258" s="53"/>
      <c r="R258" s="98">
        <f t="shared" si="242"/>
        <v>0</v>
      </c>
      <c r="S258" s="99">
        <f t="shared" si="243"/>
        <v>0</v>
      </c>
      <c r="T258" s="100">
        <f t="shared" si="244"/>
        <v>0</v>
      </c>
      <c r="U258" s="101">
        <f t="shared" si="245"/>
        <v>0</v>
      </c>
    </row>
    <row r="259" spans="1:21" hidden="1">
      <c r="A259" s="40"/>
      <c r="B259" s="41"/>
      <c r="C259" s="42"/>
      <c r="D259" s="76"/>
      <c r="E259" s="163">
        <v>821000</v>
      </c>
      <c r="F259" s="167" t="s">
        <v>85</v>
      </c>
      <c r="G259" s="94">
        <f>SUM(G260:G261)</f>
        <v>1000</v>
      </c>
      <c r="H259" s="95">
        <f t="shared" ref="H259:U259" si="246">SUM(H260:H261)</f>
        <v>0</v>
      </c>
      <c r="I259" s="96">
        <f t="shared" si="246"/>
        <v>1000</v>
      </c>
      <c r="J259" s="94">
        <f t="shared" si="246"/>
        <v>0</v>
      </c>
      <c r="K259" s="95">
        <f t="shared" si="246"/>
        <v>0</v>
      </c>
      <c r="L259" s="96">
        <f t="shared" si="246"/>
        <v>0</v>
      </c>
      <c r="M259" s="94">
        <f t="shared" si="246"/>
        <v>0</v>
      </c>
      <c r="N259" s="95">
        <f t="shared" si="246"/>
        <v>0</v>
      </c>
      <c r="O259" s="96">
        <f t="shared" si="246"/>
        <v>0</v>
      </c>
      <c r="P259" s="94">
        <f t="shared" si="246"/>
        <v>0</v>
      </c>
      <c r="Q259" s="95">
        <f t="shared" si="246"/>
        <v>0</v>
      </c>
      <c r="R259" s="96">
        <f t="shared" si="246"/>
        <v>0</v>
      </c>
      <c r="S259" s="94">
        <f t="shared" si="246"/>
        <v>0</v>
      </c>
      <c r="T259" s="95">
        <f t="shared" si="246"/>
        <v>0</v>
      </c>
      <c r="U259" s="97">
        <f t="shared" si="246"/>
        <v>0</v>
      </c>
    </row>
    <row r="260" spans="1:21" hidden="1">
      <c r="A260" s="48"/>
      <c r="B260" s="43"/>
      <c r="C260" s="49"/>
      <c r="D260" s="76"/>
      <c r="E260" s="164">
        <v>821200</v>
      </c>
      <c r="F260" s="168" t="s">
        <v>86</v>
      </c>
      <c r="G260" s="99">
        <f>Godišnji!G259</f>
        <v>0</v>
      </c>
      <c r="H260" s="100">
        <v>0</v>
      </c>
      <c r="I260" s="98">
        <f>SUM(G260:H260)</f>
        <v>0</v>
      </c>
      <c r="J260" s="52"/>
      <c r="K260" s="53"/>
      <c r="L260" s="98">
        <f>SUM(J260:K260)</f>
        <v>0</v>
      </c>
      <c r="M260" s="52"/>
      <c r="N260" s="53"/>
      <c r="O260" s="98">
        <f>SUM(M260:N260)</f>
        <v>0</v>
      </c>
      <c r="P260" s="52"/>
      <c r="Q260" s="53"/>
      <c r="R260" s="98">
        <f>SUM(P260:Q260)</f>
        <v>0</v>
      </c>
      <c r="S260" s="99">
        <f t="shared" ref="S260:S261" si="247">P260+M260+J260</f>
        <v>0</v>
      </c>
      <c r="T260" s="100">
        <f t="shared" ref="T260:T261" si="248">Q260+N260+K260</f>
        <v>0</v>
      </c>
      <c r="U260" s="101">
        <f>SUM(S260:T260)</f>
        <v>0</v>
      </c>
    </row>
    <row r="261" spans="1:21" ht="12.75" hidden="1" thickBot="1">
      <c r="A261" s="55"/>
      <c r="B261" s="56"/>
      <c r="C261" s="57"/>
      <c r="D261" s="81"/>
      <c r="E261" s="165">
        <v>821300</v>
      </c>
      <c r="F261" s="170" t="s">
        <v>87</v>
      </c>
      <c r="G261" s="122">
        <f>Godišnji!G260</f>
        <v>1000</v>
      </c>
      <c r="H261" s="104">
        <v>0</v>
      </c>
      <c r="I261" s="102">
        <f>SUM(G261:H261)</f>
        <v>1000</v>
      </c>
      <c r="J261" s="60"/>
      <c r="K261" s="61"/>
      <c r="L261" s="102">
        <f>SUM(J261:K261)</f>
        <v>0</v>
      </c>
      <c r="M261" s="60"/>
      <c r="N261" s="61"/>
      <c r="O261" s="102">
        <f>SUM(M261:N261)</f>
        <v>0</v>
      </c>
      <c r="P261" s="60"/>
      <c r="Q261" s="61"/>
      <c r="R261" s="102">
        <f>SUM(P261:Q261)</f>
        <v>0</v>
      </c>
      <c r="S261" s="103">
        <f t="shared" si="247"/>
        <v>0</v>
      </c>
      <c r="T261" s="104">
        <f t="shared" si="248"/>
        <v>0</v>
      </c>
      <c r="U261" s="105">
        <f>SUM(S261:T261)</f>
        <v>0</v>
      </c>
    </row>
    <row r="262" spans="1:21" ht="12.75" hidden="1" thickBot="1">
      <c r="A262" s="62"/>
      <c r="B262" s="63"/>
      <c r="C262" s="64"/>
      <c r="D262" s="78"/>
      <c r="E262" s="63"/>
      <c r="F262" s="171" t="s">
        <v>118</v>
      </c>
      <c r="G262" s="106">
        <f>G242+G246+G248+G259</f>
        <v>189370</v>
      </c>
      <c r="H262" s="107">
        <f t="shared" ref="H262:U262" si="249">H242+H246+H248+H259</f>
        <v>0</v>
      </c>
      <c r="I262" s="108">
        <f t="shared" si="249"/>
        <v>189370</v>
      </c>
      <c r="J262" s="106">
        <f t="shared" si="249"/>
        <v>0</v>
      </c>
      <c r="K262" s="107">
        <f t="shared" si="249"/>
        <v>0</v>
      </c>
      <c r="L262" s="108">
        <f t="shared" si="249"/>
        <v>0</v>
      </c>
      <c r="M262" s="106">
        <f t="shared" si="249"/>
        <v>0</v>
      </c>
      <c r="N262" s="107">
        <f t="shared" si="249"/>
        <v>0</v>
      </c>
      <c r="O262" s="108">
        <f t="shared" si="249"/>
        <v>0</v>
      </c>
      <c r="P262" s="106">
        <f t="shared" si="249"/>
        <v>0</v>
      </c>
      <c r="Q262" s="107">
        <f t="shared" si="249"/>
        <v>0</v>
      </c>
      <c r="R262" s="108">
        <f t="shared" si="249"/>
        <v>0</v>
      </c>
      <c r="S262" s="106">
        <f t="shared" si="249"/>
        <v>0</v>
      </c>
      <c r="T262" s="107">
        <f t="shared" si="249"/>
        <v>0</v>
      </c>
      <c r="U262" s="109">
        <f t="shared" si="249"/>
        <v>0</v>
      </c>
    </row>
    <row r="263" spans="1:21" hidden="1">
      <c r="D263" s="67"/>
      <c r="G263" s="179"/>
      <c r="H263" s="179"/>
      <c r="I263" s="179"/>
      <c r="U263" s="137"/>
    </row>
    <row r="264" spans="1:21" hidden="1">
      <c r="A264" s="172" t="s">
        <v>117</v>
      </c>
      <c r="B264" s="173" t="s">
        <v>119</v>
      </c>
      <c r="C264" s="174" t="s">
        <v>107</v>
      </c>
      <c r="D264" s="76"/>
      <c r="E264" s="43"/>
      <c r="F264" s="167" t="s">
        <v>23</v>
      </c>
      <c r="G264" s="180"/>
      <c r="H264" s="181"/>
      <c r="I264" s="182"/>
      <c r="J264" s="48"/>
      <c r="K264" s="43"/>
      <c r="L264" s="49"/>
      <c r="M264" s="48"/>
      <c r="N264" s="43"/>
      <c r="O264" s="49"/>
      <c r="P264" s="48"/>
      <c r="Q264" s="43"/>
      <c r="R264" s="49"/>
      <c r="S264" s="48"/>
      <c r="T264" s="43"/>
      <c r="U264" s="74"/>
    </row>
    <row r="265" spans="1:21" hidden="1">
      <c r="A265" s="40"/>
      <c r="B265" s="41"/>
      <c r="C265" s="42"/>
      <c r="D265" s="76"/>
      <c r="E265" s="163">
        <v>611000</v>
      </c>
      <c r="F265" s="167" t="s">
        <v>69</v>
      </c>
      <c r="G265" s="94">
        <f>SUM(G266:G268)</f>
        <v>1132260</v>
      </c>
      <c r="H265" s="95">
        <f t="shared" ref="H265:U265" si="250">SUM(H266:H268)</f>
        <v>0</v>
      </c>
      <c r="I265" s="96">
        <f t="shared" si="250"/>
        <v>1132260</v>
      </c>
      <c r="J265" s="94">
        <f t="shared" si="250"/>
        <v>0</v>
      </c>
      <c r="K265" s="95">
        <f t="shared" si="250"/>
        <v>0</v>
      </c>
      <c r="L265" s="96">
        <f t="shared" si="250"/>
        <v>0</v>
      </c>
      <c r="M265" s="94">
        <f t="shared" si="250"/>
        <v>0</v>
      </c>
      <c r="N265" s="95">
        <f t="shared" si="250"/>
        <v>0</v>
      </c>
      <c r="O265" s="96">
        <f t="shared" si="250"/>
        <v>0</v>
      </c>
      <c r="P265" s="94">
        <f t="shared" si="250"/>
        <v>0</v>
      </c>
      <c r="Q265" s="95">
        <f t="shared" si="250"/>
        <v>0</v>
      </c>
      <c r="R265" s="96">
        <f t="shared" si="250"/>
        <v>0</v>
      </c>
      <c r="S265" s="94">
        <f t="shared" si="250"/>
        <v>0</v>
      </c>
      <c r="T265" s="95">
        <f t="shared" si="250"/>
        <v>0</v>
      </c>
      <c r="U265" s="97">
        <f t="shared" si="250"/>
        <v>0</v>
      </c>
    </row>
    <row r="266" spans="1:21" hidden="1">
      <c r="A266" s="48"/>
      <c r="B266" s="43"/>
      <c r="C266" s="49"/>
      <c r="D266" s="76"/>
      <c r="E266" s="164">
        <v>611100</v>
      </c>
      <c r="F266" s="168" t="s">
        <v>70</v>
      </c>
      <c r="G266" s="99">
        <f>Godišnji!G265</f>
        <v>947150</v>
      </c>
      <c r="H266" s="100">
        <v>0</v>
      </c>
      <c r="I266" s="98">
        <f>SUM(G266:H266)</f>
        <v>947150</v>
      </c>
      <c r="J266" s="52"/>
      <c r="K266" s="53"/>
      <c r="L266" s="98">
        <f>SUM(J266:K266)</f>
        <v>0</v>
      </c>
      <c r="M266" s="52"/>
      <c r="N266" s="53"/>
      <c r="O266" s="98">
        <f>SUM(M266:N266)</f>
        <v>0</v>
      </c>
      <c r="P266" s="52"/>
      <c r="Q266" s="53"/>
      <c r="R266" s="98">
        <f>SUM(P266:Q266)</f>
        <v>0</v>
      </c>
      <c r="S266" s="99">
        <f>P266+M266+J266</f>
        <v>0</v>
      </c>
      <c r="T266" s="100">
        <f>Q266+N266+K266</f>
        <v>0</v>
      </c>
      <c r="U266" s="101">
        <f>SUM(S266:T266)</f>
        <v>0</v>
      </c>
    </row>
    <row r="267" spans="1:21" hidden="1">
      <c r="A267" s="48"/>
      <c r="B267" s="43"/>
      <c r="C267" s="49"/>
      <c r="D267" s="76"/>
      <c r="E267" s="164">
        <v>611200</v>
      </c>
      <c r="F267" s="168" t="s">
        <v>71</v>
      </c>
      <c r="G267" s="99">
        <f>Godišnji!G266</f>
        <v>185110</v>
      </c>
      <c r="H267" s="100">
        <v>0</v>
      </c>
      <c r="I267" s="98">
        <f t="shared" ref="I267:I268" si="251">SUM(G267:H267)</f>
        <v>185110</v>
      </c>
      <c r="J267" s="52"/>
      <c r="K267" s="53"/>
      <c r="L267" s="98">
        <f t="shared" ref="L267:L268" si="252">SUM(J267:K267)</f>
        <v>0</v>
      </c>
      <c r="M267" s="52"/>
      <c r="N267" s="53"/>
      <c r="O267" s="98">
        <f t="shared" ref="O267:O268" si="253">SUM(M267:N267)</f>
        <v>0</v>
      </c>
      <c r="P267" s="52"/>
      <c r="Q267" s="53"/>
      <c r="R267" s="98">
        <f t="shared" ref="R267:R268" si="254">SUM(P267:Q267)</f>
        <v>0</v>
      </c>
      <c r="S267" s="99">
        <f t="shared" ref="S267:S268" si="255">P267+M267+J267</f>
        <v>0</v>
      </c>
      <c r="T267" s="100">
        <f t="shared" ref="T267:T268" si="256">Q267+N267+K267</f>
        <v>0</v>
      </c>
      <c r="U267" s="101">
        <f t="shared" ref="U267:U268" si="257">SUM(S267:T267)</f>
        <v>0</v>
      </c>
    </row>
    <row r="268" spans="1:21" hidden="1">
      <c r="A268" s="48"/>
      <c r="B268" s="43"/>
      <c r="C268" s="49"/>
      <c r="D268" s="76"/>
      <c r="E268" s="164">
        <v>611200</v>
      </c>
      <c r="F268" s="168" t="s">
        <v>72</v>
      </c>
      <c r="G268" s="99">
        <f>Godišnji!G267</f>
        <v>0</v>
      </c>
      <c r="H268" s="100">
        <v>0</v>
      </c>
      <c r="I268" s="98">
        <f t="shared" si="251"/>
        <v>0</v>
      </c>
      <c r="J268" s="52"/>
      <c r="K268" s="53"/>
      <c r="L268" s="98">
        <f t="shared" si="252"/>
        <v>0</v>
      </c>
      <c r="M268" s="52"/>
      <c r="N268" s="53"/>
      <c r="O268" s="98">
        <f t="shared" si="253"/>
        <v>0</v>
      </c>
      <c r="P268" s="52"/>
      <c r="Q268" s="53"/>
      <c r="R268" s="98">
        <f t="shared" si="254"/>
        <v>0</v>
      </c>
      <c r="S268" s="99">
        <f t="shared" si="255"/>
        <v>0</v>
      </c>
      <c r="T268" s="100">
        <f t="shared" si="256"/>
        <v>0</v>
      </c>
      <c r="U268" s="101">
        <f t="shared" si="257"/>
        <v>0</v>
      </c>
    </row>
    <row r="269" spans="1:21" hidden="1">
      <c r="A269" s="40"/>
      <c r="B269" s="41"/>
      <c r="C269" s="42"/>
      <c r="D269" s="76"/>
      <c r="E269" s="163">
        <v>612000</v>
      </c>
      <c r="F269" s="167" t="s">
        <v>73</v>
      </c>
      <c r="G269" s="94">
        <f>G270</f>
        <v>100830</v>
      </c>
      <c r="H269" s="95">
        <f t="shared" ref="H269:U269" si="258">H270</f>
        <v>0</v>
      </c>
      <c r="I269" s="96">
        <f t="shared" si="258"/>
        <v>100830</v>
      </c>
      <c r="J269" s="94">
        <f t="shared" si="258"/>
        <v>0</v>
      </c>
      <c r="K269" s="95">
        <f t="shared" si="258"/>
        <v>0</v>
      </c>
      <c r="L269" s="96">
        <f t="shared" si="258"/>
        <v>0</v>
      </c>
      <c r="M269" s="94">
        <f t="shared" si="258"/>
        <v>0</v>
      </c>
      <c r="N269" s="95">
        <f t="shared" si="258"/>
        <v>0</v>
      </c>
      <c r="O269" s="96">
        <f t="shared" si="258"/>
        <v>0</v>
      </c>
      <c r="P269" s="94">
        <f t="shared" si="258"/>
        <v>0</v>
      </c>
      <c r="Q269" s="95">
        <f t="shared" si="258"/>
        <v>0</v>
      </c>
      <c r="R269" s="96">
        <f t="shared" si="258"/>
        <v>0</v>
      </c>
      <c r="S269" s="94">
        <f t="shared" si="258"/>
        <v>0</v>
      </c>
      <c r="T269" s="95">
        <f t="shared" si="258"/>
        <v>0</v>
      </c>
      <c r="U269" s="97">
        <f t="shared" si="258"/>
        <v>0</v>
      </c>
    </row>
    <row r="270" spans="1:21" hidden="1">
      <c r="A270" s="48"/>
      <c r="B270" s="43"/>
      <c r="C270" s="49"/>
      <c r="D270" s="76"/>
      <c r="E270" s="164">
        <v>612100</v>
      </c>
      <c r="F270" s="168" t="s">
        <v>73</v>
      </c>
      <c r="G270" s="99">
        <f>Godišnji!G269</f>
        <v>100830</v>
      </c>
      <c r="H270" s="100">
        <v>0</v>
      </c>
      <c r="I270" s="98">
        <f>SUM(G270:H270)</f>
        <v>100830</v>
      </c>
      <c r="J270" s="52"/>
      <c r="K270" s="53"/>
      <c r="L270" s="98">
        <f>SUM(J270:K270)</f>
        <v>0</v>
      </c>
      <c r="M270" s="52"/>
      <c r="N270" s="53"/>
      <c r="O270" s="98">
        <f>SUM(M270:N270)</f>
        <v>0</v>
      </c>
      <c r="P270" s="52"/>
      <c r="Q270" s="53"/>
      <c r="R270" s="98">
        <f>SUM(P270:Q270)</f>
        <v>0</v>
      </c>
      <c r="S270" s="99">
        <f t="shared" ref="S270" si="259">P270+M270+J270</f>
        <v>0</v>
      </c>
      <c r="T270" s="100">
        <f t="shared" ref="T270" si="260">Q270+N270+K270</f>
        <v>0</v>
      </c>
      <c r="U270" s="101">
        <f>SUM(S270:T270)</f>
        <v>0</v>
      </c>
    </row>
    <row r="271" spans="1:21" hidden="1">
      <c r="A271" s="40"/>
      <c r="B271" s="41"/>
      <c r="C271" s="42"/>
      <c r="D271" s="76"/>
      <c r="E271" s="163">
        <v>613000</v>
      </c>
      <c r="F271" s="167" t="s">
        <v>74</v>
      </c>
      <c r="G271" s="94">
        <f>SUM(G272:G281)</f>
        <v>324500</v>
      </c>
      <c r="H271" s="95">
        <f t="shared" ref="H271:U271" si="261">SUM(H272:H281)</f>
        <v>0</v>
      </c>
      <c r="I271" s="96">
        <f t="shared" si="261"/>
        <v>324500</v>
      </c>
      <c r="J271" s="94">
        <f t="shared" si="261"/>
        <v>0</v>
      </c>
      <c r="K271" s="95">
        <f t="shared" si="261"/>
        <v>0</v>
      </c>
      <c r="L271" s="96">
        <f t="shared" si="261"/>
        <v>0</v>
      </c>
      <c r="M271" s="94">
        <f t="shared" si="261"/>
        <v>0</v>
      </c>
      <c r="N271" s="95">
        <f t="shared" si="261"/>
        <v>0</v>
      </c>
      <c r="O271" s="96">
        <f t="shared" si="261"/>
        <v>0</v>
      </c>
      <c r="P271" s="94">
        <f t="shared" si="261"/>
        <v>0</v>
      </c>
      <c r="Q271" s="95">
        <f t="shared" si="261"/>
        <v>0</v>
      </c>
      <c r="R271" s="96">
        <f t="shared" si="261"/>
        <v>0</v>
      </c>
      <c r="S271" s="94">
        <f t="shared" si="261"/>
        <v>0</v>
      </c>
      <c r="T271" s="95">
        <f t="shared" si="261"/>
        <v>0</v>
      </c>
      <c r="U271" s="97">
        <f t="shared" si="261"/>
        <v>0</v>
      </c>
    </row>
    <row r="272" spans="1:21" hidden="1">
      <c r="A272" s="48"/>
      <c r="B272" s="43"/>
      <c r="C272" s="49"/>
      <c r="D272" s="76"/>
      <c r="E272" s="164">
        <v>613100</v>
      </c>
      <c r="F272" s="169" t="s">
        <v>75</v>
      </c>
      <c r="G272" s="99">
        <f>Godišnji!G271</f>
        <v>6500</v>
      </c>
      <c r="H272" s="100">
        <v>0</v>
      </c>
      <c r="I272" s="98">
        <f t="shared" ref="I272:I281" si="262">SUM(G272:H272)</f>
        <v>6500</v>
      </c>
      <c r="J272" s="52"/>
      <c r="K272" s="53"/>
      <c r="L272" s="98">
        <f t="shared" ref="L272:L281" si="263">SUM(J272:K272)</f>
        <v>0</v>
      </c>
      <c r="M272" s="52"/>
      <c r="N272" s="53"/>
      <c r="O272" s="98">
        <f t="shared" ref="O272:O281" si="264">SUM(M272:N272)</f>
        <v>0</v>
      </c>
      <c r="P272" s="52"/>
      <c r="Q272" s="53"/>
      <c r="R272" s="98">
        <f t="shared" ref="R272:R281" si="265">SUM(P272:Q272)</f>
        <v>0</v>
      </c>
      <c r="S272" s="99">
        <f t="shared" ref="S272:S281" si="266">P272+M272+J272</f>
        <v>0</v>
      </c>
      <c r="T272" s="100">
        <f t="shared" ref="T272:T281" si="267">Q272+N272+K272</f>
        <v>0</v>
      </c>
      <c r="U272" s="101">
        <f t="shared" ref="U272:U281" si="268">SUM(S272:T272)</f>
        <v>0</v>
      </c>
    </row>
    <row r="273" spans="1:21" hidden="1">
      <c r="A273" s="48"/>
      <c r="B273" s="43"/>
      <c r="C273" s="49"/>
      <c r="D273" s="76"/>
      <c r="E273" s="164">
        <v>613200</v>
      </c>
      <c r="F273" s="169" t="s">
        <v>76</v>
      </c>
      <c r="G273" s="99">
        <f>Godišnji!G272</f>
        <v>17000</v>
      </c>
      <c r="H273" s="100">
        <v>0</v>
      </c>
      <c r="I273" s="98">
        <f t="shared" si="262"/>
        <v>17000</v>
      </c>
      <c r="J273" s="52"/>
      <c r="K273" s="53"/>
      <c r="L273" s="98">
        <f t="shared" si="263"/>
        <v>0</v>
      </c>
      <c r="M273" s="52"/>
      <c r="N273" s="53"/>
      <c r="O273" s="98">
        <f t="shared" si="264"/>
        <v>0</v>
      </c>
      <c r="P273" s="52"/>
      <c r="Q273" s="53"/>
      <c r="R273" s="98">
        <f t="shared" si="265"/>
        <v>0</v>
      </c>
      <c r="S273" s="99">
        <f t="shared" si="266"/>
        <v>0</v>
      </c>
      <c r="T273" s="100">
        <f t="shared" si="267"/>
        <v>0</v>
      </c>
      <c r="U273" s="101">
        <f t="shared" si="268"/>
        <v>0</v>
      </c>
    </row>
    <row r="274" spans="1:21" hidden="1">
      <c r="A274" s="48"/>
      <c r="B274" s="43"/>
      <c r="C274" s="49"/>
      <c r="D274" s="76"/>
      <c r="E274" s="164">
        <v>613300</v>
      </c>
      <c r="F274" s="169" t="s">
        <v>77</v>
      </c>
      <c r="G274" s="99">
        <f>Godišnji!G273</f>
        <v>120000</v>
      </c>
      <c r="H274" s="100">
        <v>0</v>
      </c>
      <c r="I274" s="98">
        <f t="shared" si="262"/>
        <v>120000</v>
      </c>
      <c r="J274" s="52"/>
      <c r="K274" s="53"/>
      <c r="L274" s="98">
        <f t="shared" si="263"/>
        <v>0</v>
      </c>
      <c r="M274" s="52"/>
      <c r="N274" s="53"/>
      <c r="O274" s="98">
        <f t="shared" si="264"/>
        <v>0</v>
      </c>
      <c r="P274" s="52"/>
      <c r="Q274" s="53"/>
      <c r="R274" s="98">
        <f t="shared" si="265"/>
        <v>0</v>
      </c>
      <c r="S274" s="99">
        <f t="shared" si="266"/>
        <v>0</v>
      </c>
      <c r="T274" s="100">
        <f t="shared" si="267"/>
        <v>0</v>
      </c>
      <c r="U274" s="101">
        <f t="shared" si="268"/>
        <v>0</v>
      </c>
    </row>
    <row r="275" spans="1:21" hidden="1">
      <c r="A275" s="48"/>
      <c r="B275" s="43"/>
      <c r="C275" s="49"/>
      <c r="D275" s="76"/>
      <c r="E275" s="164">
        <v>613400</v>
      </c>
      <c r="F275" s="169" t="s">
        <v>78</v>
      </c>
      <c r="G275" s="99">
        <f>Godišnji!G274</f>
        <v>35000</v>
      </c>
      <c r="H275" s="100">
        <v>0</v>
      </c>
      <c r="I275" s="98">
        <f t="shared" si="262"/>
        <v>35000</v>
      </c>
      <c r="J275" s="52"/>
      <c r="K275" s="53"/>
      <c r="L275" s="98">
        <f t="shared" si="263"/>
        <v>0</v>
      </c>
      <c r="M275" s="52"/>
      <c r="N275" s="53"/>
      <c r="O275" s="98">
        <f t="shared" si="264"/>
        <v>0</v>
      </c>
      <c r="P275" s="52"/>
      <c r="Q275" s="53"/>
      <c r="R275" s="98">
        <f t="shared" si="265"/>
        <v>0</v>
      </c>
      <c r="S275" s="99">
        <f t="shared" si="266"/>
        <v>0</v>
      </c>
      <c r="T275" s="100">
        <f t="shared" si="267"/>
        <v>0</v>
      </c>
      <c r="U275" s="101">
        <f t="shared" si="268"/>
        <v>0</v>
      </c>
    </row>
    <row r="276" spans="1:21" hidden="1">
      <c r="A276" s="48"/>
      <c r="B276" s="43"/>
      <c r="C276" s="49"/>
      <c r="D276" s="76"/>
      <c r="E276" s="164">
        <v>613500</v>
      </c>
      <c r="F276" s="169" t="s">
        <v>79</v>
      </c>
      <c r="G276" s="99">
        <f>Godišnji!G275</f>
        <v>12000</v>
      </c>
      <c r="H276" s="100">
        <v>0</v>
      </c>
      <c r="I276" s="98">
        <f t="shared" si="262"/>
        <v>12000</v>
      </c>
      <c r="J276" s="52"/>
      <c r="K276" s="53"/>
      <c r="L276" s="98">
        <f t="shared" si="263"/>
        <v>0</v>
      </c>
      <c r="M276" s="52"/>
      <c r="N276" s="53"/>
      <c r="O276" s="98">
        <f t="shared" si="264"/>
        <v>0</v>
      </c>
      <c r="P276" s="52"/>
      <c r="Q276" s="53"/>
      <c r="R276" s="98">
        <f t="shared" si="265"/>
        <v>0</v>
      </c>
      <c r="S276" s="99">
        <f t="shared" si="266"/>
        <v>0</v>
      </c>
      <c r="T276" s="100">
        <f t="shared" si="267"/>
        <v>0</v>
      </c>
      <c r="U276" s="101">
        <f t="shared" si="268"/>
        <v>0</v>
      </c>
    </row>
    <row r="277" spans="1:21" hidden="1">
      <c r="A277" s="48"/>
      <c r="B277" s="43"/>
      <c r="C277" s="49"/>
      <c r="D277" s="76"/>
      <c r="E277" s="164">
        <v>613600</v>
      </c>
      <c r="F277" s="169" t="s">
        <v>82</v>
      </c>
      <c r="G277" s="99">
        <f>Godišnji!G276</f>
        <v>0</v>
      </c>
      <c r="H277" s="100">
        <v>0</v>
      </c>
      <c r="I277" s="98">
        <f t="shared" si="262"/>
        <v>0</v>
      </c>
      <c r="J277" s="52"/>
      <c r="K277" s="53"/>
      <c r="L277" s="98">
        <f t="shared" si="263"/>
        <v>0</v>
      </c>
      <c r="M277" s="52"/>
      <c r="N277" s="53"/>
      <c r="O277" s="98">
        <f t="shared" si="264"/>
        <v>0</v>
      </c>
      <c r="P277" s="52"/>
      <c r="Q277" s="53"/>
      <c r="R277" s="98">
        <f t="shared" si="265"/>
        <v>0</v>
      </c>
      <c r="S277" s="99">
        <f t="shared" si="266"/>
        <v>0</v>
      </c>
      <c r="T277" s="100">
        <f t="shared" si="267"/>
        <v>0</v>
      </c>
      <c r="U277" s="101">
        <f t="shared" si="268"/>
        <v>0</v>
      </c>
    </row>
    <row r="278" spans="1:21" hidden="1">
      <c r="A278" s="48"/>
      <c r="B278" s="43"/>
      <c r="C278" s="49"/>
      <c r="D278" s="76"/>
      <c r="E278" s="164">
        <v>613700</v>
      </c>
      <c r="F278" s="169" t="s">
        <v>80</v>
      </c>
      <c r="G278" s="99">
        <f>Godišnji!G277</f>
        <v>12000</v>
      </c>
      <c r="H278" s="100">
        <v>0</v>
      </c>
      <c r="I278" s="98">
        <f t="shared" si="262"/>
        <v>12000</v>
      </c>
      <c r="J278" s="52"/>
      <c r="K278" s="53"/>
      <c r="L278" s="98">
        <f t="shared" si="263"/>
        <v>0</v>
      </c>
      <c r="M278" s="52"/>
      <c r="N278" s="53"/>
      <c r="O278" s="98">
        <f t="shared" si="264"/>
        <v>0</v>
      </c>
      <c r="P278" s="52"/>
      <c r="Q278" s="53"/>
      <c r="R278" s="98">
        <f t="shared" si="265"/>
        <v>0</v>
      </c>
      <c r="S278" s="99">
        <f t="shared" si="266"/>
        <v>0</v>
      </c>
      <c r="T278" s="100">
        <f t="shared" si="267"/>
        <v>0</v>
      </c>
      <c r="U278" s="101">
        <f t="shared" si="268"/>
        <v>0</v>
      </c>
    </row>
    <row r="279" spans="1:21" hidden="1">
      <c r="A279" s="48"/>
      <c r="B279" s="43"/>
      <c r="C279" s="49"/>
      <c r="D279" s="76"/>
      <c r="E279" s="164">
        <v>613800</v>
      </c>
      <c r="F279" s="169" t="s">
        <v>83</v>
      </c>
      <c r="G279" s="99">
        <f>Godišnji!G278</f>
        <v>4000</v>
      </c>
      <c r="H279" s="100">
        <v>0</v>
      </c>
      <c r="I279" s="98">
        <f t="shared" si="262"/>
        <v>4000</v>
      </c>
      <c r="J279" s="52"/>
      <c r="K279" s="53"/>
      <c r="L279" s="98">
        <f t="shared" si="263"/>
        <v>0</v>
      </c>
      <c r="M279" s="52"/>
      <c r="N279" s="53"/>
      <c r="O279" s="98">
        <f t="shared" si="264"/>
        <v>0</v>
      </c>
      <c r="P279" s="52"/>
      <c r="Q279" s="53"/>
      <c r="R279" s="98">
        <f t="shared" si="265"/>
        <v>0</v>
      </c>
      <c r="S279" s="99">
        <f t="shared" si="266"/>
        <v>0</v>
      </c>
      <c r="T279" s="100">
        <f t="shared" si="267"/>
        <v>0</v>
      </c>
      <c r="U279" s="101">
        <f t="shared" si="268"/>
        <v>0</v>
      </c>
    </row>
    <row r="280" spans="1:21" hidden="1">
      <c r="A280" s="48"/>
      <c r="B280" s="43"/>
      <c r="C280" s="49"/>
      <c r="D280" s="76"/>
      <c r="E280" s="164">
        <v>613900</v>
      </c>
      <c r="F280" s="169" t="s">
        <v>81</v>
      </c>
      <c r="G280" s="99">
        <f>Godišnji!G279</f>
        <v>118000</v>
      </c>
      <c r="H280" s="100">
        <v>0</v>
      </c>
      <c r="I280" s="98">
        <f t="shared" si="262"/>
        <v>118000</v>
      </c>
      <c r="J280" s="52"/>
      <c r="K280" s="53"/>
      <c r="L280" s="98">
        <f t="shared" si="263"/>
        <v>0</v>
      </c>
      <c r="M280" s="52"/>
      <c r="N280" s="53"/>
      <c r="O280" s="98">
        <f t="shared" si="264"/>
        <v>0</v>
      </c>
      <c r="P280" s="52"/>
      <c r="Q280" s="53"/>
      <c r="R280" s="98">
        <f t="shared" si="265"/>
        <v>0</v>
      </c>
      <c r="S280" s="99">
        <f t="shared" si="266"/>
        <v>0</v>
      </c>
      <c r="T280" s="100">
        <f t="shared" si="267"/>
        <v>0</v>
      </c>
      <c r="U280" s="101">
        <f t="shared" si="268"/>
        <v>0</v>
      </c>
    </row>
    <row r="281" spans="1:21" hidden="1">
      <c r="A281" s="48"/>
      <c r="B281" s="43"/>
      <c r="C281" s="49"/>
      <c r="D281" s="76"/>
      <c r="E281" s="164">
        <v>613900</v>
      </c>
      <c r="F281" s="169" t="s">
        <v>84</v>
      </c>
      <c r="G281" s="99">
        <f>Godišnji!G280</f>
        <v>0</v>
      </c>
      <c r="H281" s="100">
        <v>0</v>
      </c>
      <c r="I281" s="98">
        <f t="shared" si="262"/>
        <v>0</v>
      </c>
      <c r="J281" s="52"/>
      <c r="K281" s="53"/>
      <c r="L281" s="98">
        <f t="shared" si="263"/>
        <v>0</v>
      </c>
      <c r="M281" s="52"/>
      <c r="N281" s="53"/>
      <c r="O281" s="98">
        <f t="shared" si="264"/>
        <v>0</v>
      </c>
      <c r="P281" s="52"/>
      <c r="Q281" s="53"/>
      <c r="R281" s="98">
        <f t="shared" si="265"/>
        <v>0</v>
      </c>
      <c r="S281" s="99">
        <f t="shared" si="266"/>
        <v>0</v>
      </c>
      <c r="T281" s="100">
        <f t="shared" si="267"/>
        <v>0</v>
      </c>
      <c r="U281" s="101">
        <f t="shared" si="268"/>
        <v>0</v>
      </c>
    </row>
    <row r="282" spans="1:21" hidden="1">
      <c r="A282" s="40"/>
      <c r="B282" s="41"/>
      <c r="C282" s="42"/>
      <c r="D282" s="76"/>
      <c r="E282" s="163">
        <v>821000</v>
      </c>
      <c r="F282" s="167" t="s">
        <v>85</v>
      </c>
      <c r="G282" s="94">
        <f>SUM(G283:G284)</f>
        <v>16000</v>
      </c>
      <c r="H282" s="95">
        <f t="shared" ref="H282:U282" si="269">SUM(H283:H284)</f>
        <v>0</v>
      </c>
      <c r="I282" s="96">
        <f t="shared" si="269"/>
        <v>16000</v>
      </c>
      <c r="J282" s="94">
        <f t="shared" si="269"/>
        <v>0</v>
      </c>
      <c r="K282" s="95">
        <f t="shared" si="269"/>
        <v>0</v>
      </c>
      <c r="L282" s="96">
        <f t="shared" si="269"/>
        <v>0</v>
      </c>
      <c r="M282" s="94">
        <f t="shared" si="269"/>
        <v>0</v>
      </c>
      <c r="N282" s="95">
        <f t="shared" si="269"/>
        <v>0</v>
      </c>
      <c r="O282" s="96">
        <f t="shared" si="269"/>
        <v>0</v>
      </c>
      <c r="P282" s="94">
        <f t="shared" si="269"/>
        <v>0</v>
      </c>
      <c r="Q282" s="95">
        <f t="shared" si="269"/>
        <v>0</v>
      </c>
      <c r="R282" s="96">
        <f t="shared" si="269"/>
        <v>0</v>
      </c>
      <c r="S282" s="94">
        <f t="shared" si="269"/>
        <v>0</v>
      </c>
      <c r="T282" s="95">
        <f t="shared" si="269"/>
        <v>0</v>
      </c>
      <c r="U282" s="97">
        <f t="shared" si="269"/>
        <v>0</v>
      </c>
    </row>
    <row r="283" spans="1:21" hidden="1">
      <c r="A283" s="48"/>
      <c r="B283" s="43"/>
      <c r="C283" s="49"/>
      <c r="D283" s="76"/>
      <c r="E283" s="164">
        <v>821200</v>
      </c>
      <c r="F283" s="168" t="s">
        <v>86</v>
      </c>
      <c r="G283" s="99">
        <f>Godišnji!G282</f>
        <v>1000</v>
      </c>
      <c r="H283" s="100">
        <v>0</v>
      </c>
      <c r="I283" s="98">
        <f>SUM(G283:H283)</f>
        <v>1000</v>
      </c>
      <c r="J283" s="52"/>
      <c r="K283" s="53"/>
      <c r="L283" s="98">
        <f>SUM(J283:K283)</f>
        <v>0</v>
      </c>
      <c r="M283" s="52"/>
      <c r="N283" s="53"/>
      <c r="O283" s="98">
        <f>SUM(M283:N283)</f>
        <v>0</v>
      </c>
      <c r="P283" s="52"/>
      <c r="Q283" s="53"/>
      <c r="R283" s="98">
        <f>SUM(P283:Q283)</f>
        <v>0</v>
      </c>
      <c r="S283" s="99">
        <f t="shared" ref="S283:S284" si="270">P283+M283+J283</f>
        <v>0</v>
      </c>
      <c r="T283" s="100">
        <f t="shared" ref="T283:T284" si="271">Q283+N283+K283</f>
        <v>0</v>
      </c>
      <c r="U283" s="101">
        <f>SUM(S283:T283)</f>
        <v>0</v>
      </c>
    </row>
    <row r="284" spans="1:21" ht="12.75" hidden="1" thickBot="1">
      <c r="A284" s="55"/>
      <c r="B284" s="56"/>
      <c r="C284" s="57"/>
      <c r="D284" s="81"/>
      <c r="E284" s="165">
        <v>821300</v>
      </c>
      <c r="F284" s="170" t="s">
        <v>87</v>
      </c>
      <c r="G284" s="122">
        <f>Godišnji!G283</f>
        <v>15000</v>
      </c>
      <c r="H284" s="104">
        <v>0</v>
      </c>
      <c r="I284" s="102">
        <f>SUM(G284:H284)</f>
        <v>15000</v>
      </c>
      <c r="J284" s="60"/>
      <c r="K284" s="61"/>
      <c r="L284" s="102">
        <f>SUM(J284:K284)</f>
        <v>0</v>
      </c>
      <c r="M284" s="60"/>
      <c r="N284" s="61"/>
      <c r="O284" s="102">
        <f>SUM(M284:N284)</f>
        <v>0</v>
      </c>
      <c r="P284" s="60"/>
      <c r="Q284" s="61"/>
      <c r="R284" s="102">
        <f>SUM(P284:Q284)</f>
        <v>0</v>
      </c>
      <c r="S284" s="103">
        <f t="shared" si="270"/>
        <v>0</v>
      </c>
      <c r="T284" s="104">
        <f t="shared" si="271"/>
        <v>0</v>
      </c>
      <c r="U284" s="105">
        <f>SUM(S284:T284)</f>
        <v>0</v>
      </c>
    </row>
    <row r="285" spans="1:21" ht="12.75" hidden="1" thickBot="1">
      <c r="A285" s="62"/>
      <c r="B285" s="63"/>
      <c r="C285" s="64"/>
      <c r="D285" s="78"/>
      <c r="E285" s="63"/>
      <c r="F285" s="171" t="s">
        <v>120</v>
      </c>
      <c r="G285" s="106">
        <f>G265+G269+G271+G282</f>
        <v>1573590</v>
      </c>
      <c r="H285" s="107">
        <f t="shared" ref="H285:U285" si="272">H265+H269+H271+H282</f>
        <v>0</v>
      </c>
      <c r="I285" s="108">
        <f t="shared" si="272"/>
        <v>1573590</v>
      </c>
      <c r="J285" s="106">
        <f t="shared" si="272"/>
        <v>0</v>
      </c>
      <c r="K285" s="107">
        <f t="shared" si="272"/>
        <v>0</v>
      </c>
      <c r="L285" s="108">
        <f t="shared" si="272"/>
        <v>0</v>
      </c>
      <c r="M285" s="106">
        <f t="shared" si="272"/>
        <v>0</v>
      </c>
      <c r="N285" s="107">
        <f t="shared" si="272"/>
        <v>0</v>
      </c>
      <c r="O285" s="108">
        <f t="shared" si="272"/>
        <v>0</v>
      </c>
      <c r="P285" s="106">
        <f t="shared" si="272"/>
        <v>0</v>
      </c>
      <c r="Q285" s="107">
        <f t="shared" si="272"/>
        <v>0</v>
      </c>
      <c r="R285" s="108">
        <f t="shared" si="272"/>
        <v>0</v>
      </c>
      <c r="S285" s="106">
        <f t="shared" si="272"/>
        <v>0</v>
      </c>
      <c r="T285" s="107">
        <f t="shared" si="272"/>
        <v>0</v>
      </c>
      <c r="U285" s="109">
        <f t="shared" si="272"/>
        <v>0</v>
      </c>
    </row>
    <row r="286" spans="1:21" hidden="1">
      <c r="D286" s="67"/>
      <c r="G286" s="179"/>
      <c r="H286" s="179"/>
      <c r="I286" s="179"/>
      <c r="U286" s="137"/>
    </row>
    <row r="287" spans="1:21" hidden="1">
      <c r="A287" s="172" t="s">
        <v>117</v>
      </c>
      <c r="B287" s="173" t="s">
        <v>121</v>
      </c>
      <c r="C287" s="174" t="s">
        <v>68</v>
      </c>
      <c r="D287" s="76"/>
      <c r="E287" s="43"/>
      <c r="F287" s="167" t="s">
        <v>25</v>
      </c>
      <c r="G287" s="180"/>
      <c r="H287" s="181"/>
      <c r="I287" s="182"/>
      <c r="J287" s="48"/>
      <c r="K287" s="43"/>
      <c r="L287" s="49"/>
      <c r="M287" s="48"/>
      <c r="N287" s="43"/>
      <c r="O287" s="49"/>
      <c r="P287" s="48"/>
      <c r="Q287" s="43"/>
      <c r="R287" s="49"/>
      <c r="S287" s="48"/>
      <c r="T287" s="43"/>
      <c r="U287" s="74"/>
    </row>
    <row r="288" spans="1:21" hidden="1">
      <c r="A288" s="40"/>
      <c r="B288" s="41"/>
      <c r="C288" s="42"/>
      <c r="D288" s="76"/>
      <c r="E288" s="163">
        <v>611000</v>
      </c>
      <c r="F288" s="167" t="s">
        <v>69</v>
      </c>
      <c r="G288" s="94">
        <f>SUM(G289:G291)</f>
        <v>44960</v>
      </c>
      <c r="H288" s="95">
        <f t="shared" ref="H288:U288" si="273">SUM(H289:H291)</f>
        <v>0</v>
      </c>
      <c r="I288" s="96">
        <f t="shared" si="273"/>
        <v>44960</v>
      </c>
      <c r="J288" s="94">
        <f t="shared" si="273"/>
        <v>0</v>
      </c>
      <c r="K288" s="95">
        <f t="shared" si="273"/>
        <v>0</v>
      </c>
      <c r="L288" s="96">
        <f t="shared" si="273"/>
        <v>0</v>
      </c>
      <c r="M288" s="94">
        <f t="shared" si="273"/>
        <v>0</v>
      </c>
      <c r="N288" s="95">
        <f t="shared" si="273"/>
        <v>0</v>
      </c>
      <c r="O288" s="96">
        <f t="shared" si="273"/>
        <v>0</v>
      </c>
      <c r="P288" s="94">
        <f t="shared" si="273"/>
        <v>0</v>
      </c>
      <c r="Q288" s="95">
        <f t="shared" si="273"/>
        <v>0</v>
      </c>
      <c r="R288" s="96">
        <f t="shared" si="273"/>
        <v>0</v>
      </c>
      <c r="S288" s="94">
        <f t="shared" si="273"/>
        <v>0</v>
      </c>
      <c r="T288" s="95">
        <f t="shared" si="273"/>
        <v>0</v>
      </c>
      <c r="U288" s="97">
        <f t="shared" si="273"/>
        <v>0</v>
      </c>
    </row>
    <row r="289" spans="1:21" hidden="1">
      <c r="A289" s="48"/>
      <c r="B289" s="43"/>
      <c r="C289" s="49"/>
      <c r="D289" s="76"/>
      <c r="E289" s="164">
        <v>611100</v>
      </c>
      <c r="F289" s="168" t="s">
        <v>70</v>
      </c>
      <c r="G289" s="99">
        <f>Godišnji!G288</f>
        <v>37250</v>
      </c>
      <c r="H289" s="100">
        <v>0</v>
      </c>
      <c r="I289" s="98">
        <f>SUM(G289:H289)</f>
        <v>37250</v>
      </c>
      <c r="J289" s="52"/>
      <c r="K289" s="53"/>
      <c r="L289" s="98">
        <f>SUM(J289:K289)</f>
        <v>0</v>
      </c>
      <c r="M289" s="52"/>
      <c r="N289" s="53"/>
      <c r="O289" s="98">
        <f>SUM(M289:N289)</f>
        <v>0</v>
      </c>
      <c r="P289" s="52"/>
      <c r="Q289" s="53"/>
      <c r="R289" s="98">
        <f>SUM(P289:Q289)</f>
        <v>0</v>
      </c>
      <c r="S289" s="99">
        <f>P289+M289+J289</f>
        <v>0</v>
      </c>
      <c r="T289" s="100">
        <f>Q289+N289+K289</f>
        <v>0</v>
      </c>
      <c r="U289" s="101">
        <f>SUM(S289:T289)</f>
        <v>0</v>
      </c>
    </row>
    <row r="290" spans="1:21" hidden="1">
      <c r="A290" s="48"/>
      <c r="B290" s="43"/>
      <c r="C290" s="49"/>
      <c r="D290" s="76"/>
      <c r="E290" s="164">
        <v>611200</v>
      </c>
      <c r="F290" s="168" t="s">
        <v>71</v>
      </c>
      <c r="G290" s="99">
        <f>Godišnji!G289</f>
        <v>7710</v>
      </c>
      <c r="H290" s="100">
        <v>0</v>
      </c>
      <c r="I290" s="98">
        <f t="shared" ref="I290:I291" si="274">SUM(G290:H290)</f>
        <v>7710</v>
      </c>
      <c r="J290" s="52"/>
      <c r="K290" s="53"/>
      <c r="L290" s="98">
        <f t="shared" ref="L290:L291" si="275">SUM(J290:K290)</f>
        <v>0</v>
      </c>
      <c r="M290" s="52"/>
      <c r="N290" s="53"/>
      <c r="O290" s="98">
        <f t="shared" ref="O290:O291" si="276">SUM(M290:N290)</f>
        <v>0</v>
      </c>
      <c r="P290" s="52"/>
      <c r="Q290" s="53"/>
      <c r="R290" s="98">
        <f t="shared" ref="R290:R291" si="277">SUM(P290:Q290)</f>
        <v>0</v>
      </c>
      <c r="S290" s="99">
        <f t="shared" ref="S290:S291" si="278">P290+M290+J290</f>
        <v>0</v>
      </c>
      <c r="T290" s="100">
        <f t="shared" ref="T290:T291" si="279">Q290+N290+K290</f>
        <v>0</v>
      </c>
      <c r="U290" s="101">
        <f t="shared" ref="U290:U291" si="280">SUM(S290:T290)</f>
        <v>0</v>
      </c>
    </row>
    <row r="291" spans="1:21" hidden="1">
      <c r="A291" s="48"/>
      <c r="B291" s="43"/>
      <c r="C291" s="49"/>
      <c r="D291" s="76"/>
      <c r="E291" s="164">
        <v>611200</v>
      </c>
      <c r="F291" s="168" t="s">
        <v>72</v>
      </c>
      <c r="G291" s="99">
        <f>Godišnji!G290</f>
        <v>0</v>
      </c>
      <c r="H291" s="100">
        <v>0</v>
      </c>
      <c r="I291" s="98">
        <f t="shared" si="274"/>
        <v>0</v>
      </c>
      <c r="J291" s="52"/>
      <c r="K291" s="53"/>
      <c r="L291" s="98">
        <f t="shared" si="275"/>
        <v>0</v>
      </c>
      <c r="M291" s="52"/>
      <c r="N291" s="53"/>
      <c r="O291" s="98">
        <f t="shared" si="276"/>
        <v>0</v>
      </c>
      <c r="P291" s="52"/>
      <c r="Q291" s="53"/>
      <c r="R291" s="98">
        <f t="shared" si="277"/>
        <v>0</v>
      </c>
      <c r="S291" s="99">
        <f t="shared" si="278"/>
        <v>0</v>
      </c>
      <c r="T291" s="100">
        <f t="shared" si="279"/>
        <v>0</v>
      </c>
      <c r="U291" s="101">
        <f t="shared" si="280"/>
        <v>0</v>
      </c>
    </row>
    <row r="292" spans="1:21" hidden="1">
      <c r="A292" s="40"/>
      <c r="B292" s="41"/>
      <c r="C292" s="42"/>
      <c r="D292" s="76"/>
      <c r="E292" s="163">
        <v>612000</v>
      </c>
      <c r="F292" s="167" t="s">
        <v>73</v>
      </c>
      <c r="G292" s="94">
        <f>G293</f>
        <v>4060</v>
      </c>
      <c r="H292" s="95">
        <f t="shared" ref="H292:U292" si="281">H293</f>
        <v>0</v>
      </c>
      <c r="I292" s="96">
        <f t="shared" si="281"/>
        <v>4060</v>
      </c>
      <c r="J292" s="94">
        <f t="shared" si="281"/>
        <v>0</v>
      </c>
      <c r="K292" s="95">
        <f t="shared" si="281"/>
        <v>0</v>
      </c>
      <c r="L292" s="96">
        <f t="shared" si="281"/>
        <v>0</v>
      </c>
      <c r="M292" s="94">
        <f t="shared" si="281"/>
        <v>0</v>
      </c>
      <c r="N292" s="95">
        <f t="shared" si="281"/>
        <v>0</v>
      </c>
      <c r="O292" s="96">
        <f t="shared" si="281"/>
        <v>0</v>
      </c>
      <c r="P292" s="94">
        <f t="shared" si="281"/>
        <v>0</v>
      </c>
      <c r="Q292" s="95">
        <f t="shared" si="281"/>
        <v>0</v>
      </c>
      <c r="R292" s="96">
        <f t="shared" si="281"/>
        <v>0</v>
      </c>
      <c r="S292" s="94">
        <f t="shared" si="281"/>
        <v>0</v>
      </c>
      <c r="T292" s="95">
        <f t="shared" si="281"/>
        <v>0</v>
      </c>
      <c r="U292" s="97">
        <f t="shared" si="281"/>
        <v>0</v>
      </c>
    </row>
    <row r="293" spans="1:21" hidden="1">
      <c r="A293" s="48"/>
      <c r="B293" s="43"/>
      <c r="C293" s="49"/>
      <c r="D293" s="76"/>
      <c r="E293" s="164">
        <v>612100</v>
      </c>
      <c r="F293" s="168" t="s">
        <v>73</v>
      </c>
      <c r="G293" s="99">
        <f>Godišnji!G292</f>
        <v>4060</v>
      </c>
      <c r="H293" s="100">
        <v>0</v>
      </c>
      <c r="I293" s="98">
        <f>SUM(G293:H293)</f>
        <v>4060</v>
      </c>
      <c r="J293" s="52"/>
      <c r="K293" s="53"/>
      <c r="L293" s="98">
        <f>SUM(J293:K293)</f>
        <v>0</v>
      </c>
      <c r="M293" s="52"/>
      <c r="N293" s="53"/>
      <c r="O293" s="98">
        <f>SUM(M293:N293)</f>
        <v>0</v>
      </c>
      <c r="P293" s="52"/>
      <c r="Q293" s="53"/>
      <c r="R293" s="98">
        <f>SUM(P293:Q293)</f>
        <v>0</v>
      </c>
      <c r="S293" s="99">
        <f t="shared" ref="S293" si="282">P293+M293+J293</f>
        <v>0</v>
      </c>
      <c r="T293" s="100">
        <f t="shared" ref="T293" si="283">Q293+N293+K293</f>
        <v>0</v>
      </c>
      <c r="U293" s="101">
        <f>SUM(S293:T293)</f>
        <v>0</v>
      </c>
    </row>
    <row r="294" spans="1:21" hidden="1">
      <c r="A294" s="40"/>
      <c r="B294" s="41"/>
      <c r="C294" s="42"/>
      <c r="D294" s="76"/>
      <c r="E294" s="163">
        <v>613000</v>
      </c>
      <c r="F294" s="167" t="s">
        <v>74</v>
      </c>
      <c r="G294" s="94">
        <f>SUM(G295:G304)</f>
        <v>4200</v>
      </c>
      <c r="H294" s="95">
        <f t="shared" ref="H294:U294" si="284">SUM(H295:H304)</f>
        <v>0</v>
      </c>
      <c r="I294" s="96">
        <f t="shared" si="284"/>
        <v>4200</v>
      </c>
      <c r="J294" s="94">
        <f t="shared" si="284"/>
        <v>0</v>
      </c>
      <c r="K294" s="95">
        <f t="shared" si="284"/>
        <v>0</v>
      </c>
      <c r="L294" s="96">
        <f t="shared" si="284"/>
        <v>0</v>
      </c>
      <c r="M294" s="94">
        <f t="shared" si="284"/>
        <v>0</v>
      </c>
      <c r="N294" s="95">
        <f t="shared" si="284"/>
        <v>0</v>
      </c>
      <c r="O294" s="96">
        <f t="shared" si="284"/>
        <v>0</v>
      </c>
      <c r="P294" s="94">
        <f t="shared" si="284"/>
        <v>0</v>
      </c>
      <c r="Q294" s="95">
        <f t="shared" si="284"/>
        <v>0</v>
      </c>
      <c r="R294" s="96">
        <f t="shared" si="284"/>
        <v>0</v>
      </c>
      <c r="S294" s="94">
        <f t="shared" si="284"/>
        <v>0</v>
      </c>
      <c r="T294" s="95">
        <f t="shared" si="284"/>
        <v>0</v>
      </c>
      <c r="U294" s="97">
        <f t="shared" si="284"/>
        <v>0</v>
      </c>
    </row>
    <row r="295" spans="1:21" hidden="1">
      <c r="A295" s="48"/>
      <c r="B295" s="43"/>
      <c r="C295" s="49"/>
      <c r="D295" s="76"/>
      <c r="E295" s="164">
        <v>613100</v>
      </c>
      <c r="F295" s="169" t="s">
        <v>75</v>
      </c>
      <c r="G295" s="99">
        <f>Godišnji!G294</f>
        <v>500</v>
      </c>
      <c r="H295" s="100">
        <v>0</v>
      </c>
      <c r="I295" s="98">
        <f t="shared" ref="I295:I304" si="285">SUM(G295:H295)</f>
        <v>500</v>
      </c>
      <c r="J295" s="52"/>
      <c r="K295" s="53"/>
      <c r="L295" s="98">
        <f t="shared" ref="L295:L304" si="286">SUM(J295:K295)</f>
        <v>0</v>
      </c>
      <c r="M295" s="52"/>
      <c r="N295" s="53"/>
      <c r="O295" s="98">
        <f t="shared" ref="O295:O304" si="287">SUM(M295:N295)</f>
        <v>0</v>
      </c>
      <c r="P295" s="52"/>
      <c r="Q295" s="53"/>
      <c r="R295" s="98">
        <f t="shared" ref="R295:R304" si="288">SUM(P295:Q295)</f>
        <v>0</v>
      </c>
      <c r="S295" s="99">
        <f t="shared" ref="S295:S304" si="289">P295+M295+J295</f>
        <v>0</v>
      </c>
      <c r="T295" s="100">
        <f t="shared" ref="T295:T304" si="290">Q295+N295+K295</f>
        <v>0</v>
      </c>
      <c r="U295" s="101">
        <f t="shared" ref="U295:U304" si="291">SUM(S295:T295)</f>
        <v>0</v>
      </c>
    </row>
    <row r="296" spans="1:21" hidden="1">
      <c r="A296" s="48"/>
      <c r="B296" s="43"/>
      <c r="C296" s="49"/>
      <c r="D296" s="76"/>
      <c r="E296" s="164">
        <v>613200</v>
      </c>
      <c r="F296" s="169" t="s">
        <v>76</v>
      </c>
      <c r="G296" s="99">
        <f>Godišnji!G295</f>
        <v>0</v>
      </c>
      <c r="H296" s="100">
        <v>0</v>
      </c>
      <c r="I296" s="98">
        <f t="shared" si="285"/>
        <v>0</v>
      </c>
      <c r="J296" s="52"/>
      <c r="K296" s="53"/>
      <c r="L296" s="98">
        <f t="shared" si="286"/>
        <v>0</v>
      </c>
      <c r="M296" s="52"/>
      <c r="N296" s="53"/>
      <c r="O296" s="98">
        <f t="shared" si="287"/>
        <v>0</v>
      </c>
      <c r="P296" s="52"/>
      <c r="Q296" s="53"/>
      <c r="R296" s="98">
        <f t="shared" si="288"/>
        <v>0</v>
      </c>
      <c r="S296" s="99">
        <f t="shared" si="289"/>
        <v>0</v>
      </c>
      <c r="T296" s="100">
        <f t="shared" si="290"/>
        <v>0</v>
      </c>
      <c r="U296" s="101">
        <f t="shared" si="291"/>
        <v>0</v>
      </c>
    </row>
    <row r="297" spans="1:21" hidden="1">
      <c r="A297" s="48"/>
      <c r="B297" s="43"/>
      <c r="C297" s="49"/>
      <c r="D297" s="76"/>
      <c r="E297" s="164">
        <v>613300</v>
      </c>
      <c r="F297" s="169" t="s">
        <v>77</v>
      </c>
      <c r="G297" s="99">
        <f>Godišnji!G296</f>
        <v>1000</v>
      </c>
      <c r="H297" s="100">
        <v>0</v>
      </c>
      <c r="I297" s="98">
        <f t="shared" si="285"/>
        <v>1000</v>
      </c>
      <c r="J297" s="52"/>
      <c r="K297" s="53"/>
      <c r="L297" s="98">
        <f t="shared" si="286"/>
        <v>0</v>
      </c>
      <c r="M297" s="52"/>
      <c r="N297" s="53"/>
      <c r="O297" s="98">
        <f t="shared" si="287"/>
        <v>0</v>
      </c>
      <c r="P297" s="52"/>
      <c r="Q297" s="53"/>
      <c r="R297" s="98">
        <f t="shared" si="288"/>
        <v>0</v>
      </c>
      <c r="S297" s="99">
        <f t="shared" si="289"/>
        <v>0</v>
      </c>
      <c r="T297" s="100">
        <f t="shared" si="290"/>
        <v>0</v>
      </c>
      <c r="U297" s="101">
        <f t="shared" si="291"/>
        <v>0</v>
      </c>
    </row>
    <row r="298" spans="1:21" hidden="1">
      <c r="A298" s="48"/>
      <c r="B298" s="43"/>
      <c r="C298" s="49"/>
      <c r="D298" s="76"/>
      <c r="E298" s="164">
        <v>613400</v>
      </c>
      <c r="F298" s="169" t="s">
        <v>78</v>
      </c>
      <c r="G298" s="99">
        <f>Godišnji!G297</f>
        <v>1000</v>
      </c>
      <c r="H298" s="100">
        <v>0</v>
      </c>
      <c r="I298" s="98">
        <f t="shared" si="285"/>
        <v>1000</v>
      </c>
      <c r="J298" s="52"/>
      <c r="K298" s="53"/>
      <c r="L298" s="98">
        <f t="shared" si="286"/>
        <v>0</v>
      </c>
      <c r="M298" s="52"/>
      <c r="N298" s="53"/>
      <c r="O298" s="98">
        <f t="shared" si="287"/>
        <v>0</v>
      </c>
      <c r="P298" s="52"/>
      <c r="Q298" s="53"/>
      <c r="R298" s="98">
        <f t="shared" si="288"/>
        <v>0</v>
      </c>
      <c r="S298" s="99">
        <f t="shared" si="289"/>
        <v>0</v>
      </c>
      <c r="T298" s="100">
        <f t="shared" si="290"/>
        <v>0</v>
      </c>
      <c r="U298" s="101">
        <f t="shared" si="291"/>
        <v>0</v>
      </c>
    </row>
    <row r="299" spans="1:21" hidden="1">
      <c r="A299" s="48"/>
      <c r="B299" s="43"/>
      <c r="C299" s="49"/>
      <c r="D299" s="76"/>
      <c r="E299" s="164">
        <v>613500</v>
      </c>
      <c r="F299" s="169" t="s">
        <v>79</v>
      </c>
      <c r="G299" s="99">
        <f>Godišnji!G298</f>
        <v>0</v>
      </c>
      <c r="H299" s="100">
        <v>0</v>
      </c>
      <c r="I299" s="98">
        <f t="shared" si="285"/>
        <v>0</v>
      </c>
      <c r="J299" s="52"/>
      <c r="K299" s="53"/>
      <c r="L299" s="98">
        <f t="shared" si="286"/>
        <v>0</v>
      </c>
      <c r="M299" s="52"/>
      <c r="N299" s="53"/>
      <c r="O299" s="98">
        <f t="shared" si="287"/>
        <v>0</v>
      </c>
      <c r="P299" s="52"/>
      <c r="Q299" s="53"/>
      <c r="R299" s="98">
        <f t="shared" si="288"/>
        <v>0</v>
      </c>
      <c r="S299" s="99">
        <f t="shared" si="289"/>
        <v>0</v>
      </c>
      <c r="T299" s="100">
        <f t="shared" si="290"/>
        <v>0</v>
      </c>
      <c r="U299" s="101">
        <f t="shared" si="291"/>
        <v>0</v>
      </c>
    </row>
    <row r="300" spans="1:21" hidden="1">
      <c r="A300" s="48"/>
      <c r="B300" s="43"/>
      <c r="C300" s="49"/>
      <c r="D300" s="76"/>
      <c r="E300" s="164">
        <v>613600</v>
      </c>
      <c r="F300" s="169" t="s">
        <v>82</v>
      </c>
      <c r="G300" s="99">
        <f>Godišnji!G299</f>
        <v>0</v>
      </c>
      <c r="H300" s="100">
        <v>0</v>
      </c>
      <c r="I300" s="98">
        <f t="shared" si="285"/>
        <v>0</v>
      </c>
      <c r="J300" s="52"/>
      <c r="K300" s="53"/>
      <c r="L300" s="98">
        <f t="shared" si="286"/>
        <v>0</v>
      </c>
      <c r="M300" s="52"/>
      <c r="N300" s="53"/>
      <c r="O300" s="98">
        <f t="shared" si="287"/>
        <v>0</v>
      </c>
      <c r="P300" s="52"/>
      <c r="Q300" s="53"/>
      <c r="R300" s="98">
        <f t="shared" si="288"/>
        <v>0</v>
      </c>
      <c r="S300" s="99">
        <f t="shared" si="289"/>
        <v>0</v>
      </c>
      <c r="T300" s="100">
        <f t="shared" si="290"/>
        <v>0</v>
      </c>
      <c r="U300" s="101">
        <f t="shared" si="291"/>
        <v>0</v>
      </c>
    </row>
    <row r="301" spans="1:21" hidden="1">
      <c r="A301" s="48"/>
      <c r="B301" s="43"/>
      <c r="C301" s="49"/>
      <c r="D301" s="76"/>
      <c r="E301" s="164">
        <v>613700</v>
      </c>
      <c r="F301" s="169" t="s">
        <v>80</v>
      </c>
      <c r="G301" s="99">
        <f>Godišnji!G300</f>
        <v>0</v>
      </c>
      <c r="H301" s="100">
        <v>0</v>
      </c>
      <c r="I301" s="98">
        <f t="shared" si="285"/>
        <v>0</v>
      </c>
      <c r="J301" s="52"/>
      <c r="K301" s="53"/>
      <c r="L301" s="98">
        <f t="shared" si="286"/>
        <v>0</v>
      </c>
      <c r="M301" s="52"/>
      <c r="N301" s="53"/>
      <c r="O301" s="98">
        <f t="shared" si="287"/>
        <v>0</v>
      </c>
      <c r="P301" s="52"/>
      <c r="Q301" s="53"/>
      <c r="R301" s="98">
        <f t="shared" si="288"/>
        <v>0</v>
      </c>
      <c r="S301" s="99">
        <f t="shared" si="289"/>
        <v>0</v>
      </c>
      <c r="T301" s="100">
        <f t="shared" si="290"/>
        <v>0</v>
      </c>
      <c r="U301" s="101">
        <f t="shared" si="291"/>
        <v>0</v>
      </c>
    </row>
    <row r="302" spans="1:21" hidden="1">
      <c r="A302" s="48"/>
      <c r="B302" s="43"/>
      <c r="C302" s="49"/>
      <c r="D302" s="76"/>
      <c r="E302" s="164">
        <v>613800</v>
      </c>
      <c r="F302" s="169" t="s">
        <v>83</v>
      </c>
      <c r="G302" s="99">
        <f>Godišnji!G301</f>
        <v>0</v>
      </c>
      <c r="H302" s="100">
        <v>0</v>
      </c>
      <c r="I302" s="98">
        <f t="shared" si="285"/>
        <v>0</v>
      </c>
      <c r="J302" s="52"/>
      <c r="K302" s="53"/>
      <c r="L302" s="98">
        <f t="shared" si="286"/>
        <v>0</v>
      </c>
      <c r="M302" s="52"/>
      <c r="N302" s="53"/>
      <c r="O302" s="98">
        <f t="shared" si="287"/>
        <v>0</v>
      </c>
      <c r="P302" s="52"/>
      <c r="Q302" s="53"/>
      <c r="R302" s="98">
        <f t="shared" si="288"/>
        <v>0</v>
      </c>
      <c r="S302" s="99">
        <f t="shared" si="289"/>
        <v>0</v>
      </c>
      <c r="T302" s="100">
        <f t="shared" si="290"/>
        <v>0</v>
      </c>
      <c r="U302" s="101">
        <f t="shared" si="291"/>
        <v>0</v>
      </c>
    </row>
    <row r="303" spans="1:21" hidden="1">
      <c r="A303" s="48"/>
      <c r="B303" s="43"/>
      <c r="C303" s="49"/>
      <c r="D303" s="76"/>
      <c r="E303" s="164">
        <v>613900</v>
      </c>
      <c r="F303" s="169" t="s">
        <v>81</v>
      </c>
      <c r="G303" s="99">
        <f>Godišnji!G302</f>
        <v>1700</v>
      </c>
      <c r="H303" s="100">
        <v>0</v>
      </c>
      <c r="I303" s="98">
        <f t="shared" si="285"/>
        <v>1700</v>
      </c>
      <c r="J303" s="52"/>
      <c r="K303" s="53"/>
      <c r="L303" s="98">
        <f t="shared" si="286"/>
        <v>0</v>
      </c>
      <c r="M303" s="52"/>
      <c r="N303" s="53"/>
      <c r="O303" s="98">
        <f t="shared" si="287"/>
        <v>0</v>
      </c>
      <c r="P303" s="52"/>
      <c r="Q303" s="53"/>
      <c r="R303" s="98">
        <f t="shared" si="288"/>
        <v>0</v>
      </c>
      <c r="S303" s="99">
        <f t="shared" si="289"/>
        <v>0</v>
      </c>
      <c r="T303" s="100">
        <f t="shared" si="290"/>
        <v>0</v>
      </c>
      <c r="U303" s="101">
        <f t="shared" si="291"/>
        <v>0</v>
      </c>
    </row>
    <row r="304" spans="1:21" hidden="1">
      <c r="A304" s="48"/>
      <c r="B304" s="43"/>
      <c r="C304" s="49"/>
      <c r="D304" s="76"/>
      <c r="E304" s="164">
        <v>613900</v>
      </c>
      <c r="F304" s="169" t="s">
        <v>84</v>
      </c>
      <c r="G304" s="99">
        <f>Godišnji!G303</f>
        <v>0</v>
      </c>
      <c r="H304" s="100">
        <v>0</v>
      </c>
      <c r="I304" s="98">
        <f t="shared" si="285"/>
        <v>0</v>
      </c>
      <c r="J304" s="52"/>
      <c r="K304" s="53"/>
      <c r="L304" s="98">
        <f t="shared" si="286"/>
        <v>0</v>
      </c>
      <c r="M304" s="52"/>
      <c r="N304" s="53"/>
      <c r="O304" s="98">
        <f t="shared" si="287"/>
        <v>0</v>
      </c>
      <c r="P304" s="52"/>
      <c r="Q304" s="53"/>
      <c r="R304" s="98">
        <f t="shared" si="288"/>
        <v>0</v>
      </c>
      <c r="S304" s="99">
        <f t="shared" si="289"/>
        <v>0</v>
      </c>
      <c r="T304" s="100">
        <f t="shared" si="290"/>
        <v>0</v>
      </c>
      <c r="U304" s="101">
        <f t="shared" si="291"/>
        <v>0</v>
      </c>
    </row>
    <row r="305" spans="1:21" hidden="1">
      <c r="A305" s="40"/>
      <c r="B305" s="41"/>
      <c r="C305" s="42"/>
      <c r="D305" s="76"/>
      <c r="E305" s="163">
        <v>821000</v>
      </c>
      <c r="F305" s="167" t="s">
        <v>85</v>
      </c>
      <c r="G305" s="94">
        <f>SUM(G306:G307)</f>
        <v>3000</v>
      </c>
      <c r="H305" s="95">
        <f t="shared" ref="H305:U305" si="292">SUM(H306:H307)</f>
        <v>0</v>
      </c>
      <c r="I305" s="96">
        <f t="shared" si="292"/>
        <v>3000</v>
      </c>
      <c r="J305" s="94">
        <f t="shared" si="292"/>
        <v>0</v>
      </c>
      <c r="K305" s="95">
        <f t="shared" si="292"/>
        <v>0</v>
      </c>
      <c r="L305" s="96">
        <f t="shared" si="292"/>
        <v>0</v>
      </c>
      <c r="M305" s="94">
        <f t="shared" si="292"/>
        <v>0</v>
      </c>
      <c r="N305" s="95">
        <f t="shared" si="292"/>
        <v>0</v>
      </c>
      <c r="O305" s="96">
        <f t="shared" si="292"/>
        <v>0</v>
      </c>
      <c r="P305" s="94">
        <f t="shared" si="292"/>
        <v>0</v>
      </c>
      <c r="Q305" s="95">
        <f t="shared" si="292"/>
        <v>0</v>
      </c>
      <c r="R305" s="96">
        <f t="shared" si="292"/>
        <v>0</v>
      </c>
      <c r="S305" s="94">
        <f t="shared" si="292"/>
        <v>0</v>
      </c>
      <c r="T305" s="95">
        <f t="shared" si="292"/>
        <v>0</v>
      </c>
      <c r="U305" s="97">
        <f t="shared" si="292"/>
        <v>0</v>
      </c>
    </row>
    <row r="306" spans="1:21" hidden="1">
      <c r="A306" s="48"/>
      <c r="B306" s="43"/>
      <c r="C306" s="49"/>
      <c r="D306" s="76"/>
      <c r="E306" s="164">
        <v>821200</v>
      </c>
      <c r="F306" s="168" t="s">
        <v>86</v>
      </c>
      <c r="G306" s="99">
        <f>Godišnji!G305</f>
        <v>0</v>
      </c>
      <c r="H306" s="100">
        <v>0</v>
      </c>
      <c r="I306" s="98">
        <f>SUM(G306:H306)</f>
        <v>0</v>
      </c>
      <c r="J306" s="52"/>
      <c r="K306" s="53"/>
      <c r="L306" s="98">
        <f>SUM(J306:K306)</f>
        <v>0</v>
      </c>
      <c r="M306" s="52"/>
      <c r="N306" s="53"/>
      <c r="O306" s="98">
        <f>SUM(M306:N306)</f>
        <v>0</v>
      </c>
      <c r="P306" s="52"/>
      <c r="Q306" s="53"/>
      <c r="R306" s="98">
        <f>SUM(P306:Q306)</f>
        <v>0</v>
      </c>
      <c r="S306" s="99">
        <f t="shared" ref="S306:S307" si="293">P306+M306+J306</f>
        <v>0</v>
      </c>
      <c r="T306" s="100">
        <f t="shared" ref="T306:T307" si="294">Q306+N306+K306</f>
        <v>0</v>
      </c>
      <c r="U306" s="101">
        <f>SUM(S306:T306)</f>
        <v>0</v>
      </c>
    </row>
    <row r="307" spans="1:21" ht="12.75" hidden="1" thickBot="1">
      <c r="A307" s="55"/>
      <c r="B307" s="56"/>
      <c r="C307" s="57"/>
      <c r="D307" s="81"/>
      <c r="E307" s="165">
        <v>821300</v>
      </c>
      <c r="F307" s="170" t="s">
        <v>87</v>
      </c>
      <c r="G307" s="122">
        <f>Godišnji!G306</f>
        <v>3000</v>
      </c>
      <c r="H307" s="104">
        <v>0</v>
      </c>
      <c r="I307" s="102">
        <f>SUM(G307:H307)</f>
        <v>3000</v>
      </c>
      <c r="J307" s="60"/>
      <c r="K307" s="61"/>
      <c r="L307" s="102">
        <f>SUM(J307:K307)</f>
        <v>0</v>
      </c>
      <c r="M307" s="60"/>
      <c r="N307" s="61"/>
      <c r="O307" s="102">
        <f>SUM(M307:N307)</f>
        <v>0</v>
      </c>
      <c r="P307" s="60"/>
      <c r="Q307" s="61"/>
      <c r="R307" s="102">
        <f>SUM(P307:Q307)</f>
        <v>0</v>
      </c>
      <c r="S307" s="103">
        <f t="shared" si="293"/>
        <v>0</v>
      </c>
      <c r="T307" s="104">
        <f t="shared" si="294"/>
        <v>0</v>
      </c>
      <c r="U307" s="105">
        <f>SUM(S307:T307)</f>
        <v>0</v>
      </c>
    </row>
    <row r="308" spans="1:21" ht="12.75" hidden="1" thickBot="1">
      <c r="A308" s="62"/>
      <c r="B308" s="63"/>
      <c r="C308" s="64"/>
      <c r="D308" s="78"/>
      <c r="E308" s="63"/>
      <c r="F308" s="171" t="s">
        <v>122</v>
      </c>
      <c r="G308" s="106">
        <f>G288+G292+G294+G305</f>
        <v>56220</v>
      </c>
      <c r="H308" s="107">
        <f t="shared" ref="H308:U308" si="295">H288+H292+H294+H305</f>
        <v>0</v>
      </c>
      <c r="I308" s="108">
        <f t="shared" si="295"/>
        <v>56220</v>
      </c>
      <c r="J308" s="106">
        <f t="shared" si="295"/>
        <v>0</v>
      </c>
      <c r="K308" s="107">
        <f t="shared" si="295"/>
        <v>0</v>
      </c>
      <c r="L308" s="108">
        <f t="shared" si="295"/>
        <v>0</v>
      </c>
      <c r="M308" s="106">
        <f t="shared" si="295"/>
        <v>0</v>
      </c>
      <c r="N308" s="107">
        <f t="shared" si="295"/>
        <v>0</v>
      </c>
      <c r="O308" s="108">
        <f t="shared" si="295"/>
        <v>0</v>
      </c>
      <c r="P308" s="106">
        <f t="shared" si="295"/>
        <v>0</v>
      </c>
      <c r="Q308" s="107">
        <f t="shared" si="295"/>
        <v>0</v>
      </c>
      <c r="R308" s="108">
        <f t="shared" si="295"/>
        <v>0</v>
      </c>
      <c r="S308" s="106">
        <f t="shared" si="295"/>
        <v>0</v>
      </c>
      <c r="T308" s="107">
        <f t="shared" si="295"/>
        <v>0</v>
      </c>
      <c r="U308" s="109">
        <f t="shared" si="295"/>
        <v>0</v>
      </c>
    </row>
    <row r="309" spans="1:21" hidden="1">
      <c r="D309" s="67"/>
      <c r="G309" s="179"/>
      <c r="H309" s="179"/>
      <c r="I309" s="179"/>
      <c r="U309" s="137"/>
    </row>
    <row r="310" spans="1:21" hidden="1">
      <c r="A310" s="172" t="s">
        <v>117</v>
      </c>
      <c r="B310" s="173" t="s">
        <v>121</v>
      </c>
      <c r="C310" s="174" t="s">
        <v>88</v>
      </c>
      <c r="D310" s="76"/>
      <c r="E310" s="43"/>
      <c r="F310" s="167" t="s">
        <v>27</v>
      </c>
      <c r="G310" s="180"/>
      <c r="H310" s="181"/>
      <c r="I310" s="182"/>
      <c r="J310" s="48"/>
      <c r="K310" s="43"/>
      <c r="L310" s="49"/>
      <c r="M310" s="48"/>
      <c r="N310" s="43"/>
      <c r="O310" s="49"/>
      <c r="P310" s="48"/>
      <c r="Q310" s="43"/>
      <c r="R310" s="49"/>
      <c r="S310" s="48"/>
      <c r="T310" s="43"/>
      <c r="U310" s="74"/>
    </row>
    <row r="311" spans="1:21" hidden="1">
      <c r="A311" s="40"/>
      <c r="B311" s="41"/>
      <c r="C311" s="42"/>
      <c r="D311" s="76"/>
      <c r="E311" s="163">
        <v>611000</v>
      </c>
      <c r="F311" s="167" t="s">
        <v>69</v>
      </c>
      <c r="G311" s="94">
        <f>SUM(G312:G314)</f>
        <v>38280</v>
      </c>
      <c r="H311" s="95">
        <f t="shared" ref="H311:U311" si="296">SUM(H312:H314)</f>
        <v>0</v>
      </c>
      <c r="I311" s="96">
        <f t="shared" si="296"/>
        <v>38280</v>
      </c>
      <c r="J311" s="94">
        <f t="shared" si="296"/>
        <v>0</v>
      </c>
      <c r="K311" s="95">
        <f t="shared" si="296"/>
        <v>0</v>
      </c>
      <c r="L311" s="96">
        <f t="shared" si="296"/>
        <v>0</v>
      </c>
      <c r="M311" s="94">
        <f t="shared" si="296"/>
        <v>0</v>
      </c>
      <c r="N311" s="95">
        <f t="shared" si="296"/>
        <v>0</v>
      </c>
      <c r="O311" s="96">
        <f t="shared" si="296"/>
        <v>0</v>
      </c>
      <c r="P311" s="94">
        <f t="shared" si="296"/>
        <v>0</v>
      </c>
      <c r="Q311" s="95">
        <f t="shared" si="296"/>
        <v>0</v>
      </c>
      <c r="R311" s="96">
        <f t="shared" si="296"/>
        <v>0</v>
      </c>
      <c r="S311" s="94">
        <f t="shared" si="296"/>
        <v>0</v>
      </c>
      <c r="T311" s="95">
        <f t="shared" si="296"/>
        <v>0</v>
      </c>
      <c r="U311" s="97">
        <f t="shared" si="296"/>
        <v>0</v>
      </c>
    </row>
    <row r="312" spans="1:21" hidden="1">
      <c r="A312" s="48"/>
      <c r="B312" s="43"/>
      <c r="C312" s="49"/>
      <c r="D312" s="76"/>
      <c r="E312" s="164">
        <v>611100</v>
      </c>
      <c r="F312" s="168" t="s">
        <v>70</v>
      </c>
      <c r="G312" s="99">
        <f>Godišnji!G311</f>
        <v>31500</v>
      </c>
      <c r="H312" s="100">
        <v>0</v>
      </c>
      <c r="I312" s="98">
        <f>SUM(G312:H312)</f>
        <v>31500</v>
      </c>
      <c r="J312" s="52"/>
      <c r="K312" s="53"/>
      <c r="L312" s="98">
        <f>SUM(J312:K312)</f>
        <v>0</v>
      </c>
      <c r="M312" s="52"/>
      <c r="N312" s="53"/>
      <c r="O312" s="98">
        <f>SUM(M312:N312)</f>
        <v>0</v>
      </c>
      <c r="P312" s="52"/>
      <c r="Q312" s="53"/>
      <c r="R312" s="98">
        <f>SUM(P312:Q312)</f>
        <v>0</v>
      </c>
      <c r="S312" s="99">
        <f>P312+M312+J312</f>
        <v>0</v>
      </c>
      <c r="T312" s="100">
        <f>Q312+N312+K312</f>
        <v>0</v>
      </c>
      <c r="U312" s="101">
        <f>SUM(S312:T312)</f>
        <v>0</v>
      </c>
    </row>
    <row r="313" spans="1:21" hidden="1">
      <c r="A313" s="48"/>
      <c r="B313" s="43"/>
      <c r="C313" s="49"/>
      <c r="D313" s="76"/>
      <c r="E313" s="164">
        <v>611200</v>
      </c>
      <c r="F313" s="168" t="s">
        <v>71</v>
      </c>
      <c r="G313" s="99">
        <f>Godišnji!G312</f>
        <v>6780</v>
      </c>
      <c r="H313" s="100">
        <v>0</v>
      </c>
      <c r="I313" s="98">
        <f t="shared" ref="I313:I314" si="297">SUM(G313:H313)</f>
        <v>6780</v>
      </c>
      <c r="J313" s="52"/>
      <c r="K313" s="53"/>
      <c r="L313" s="98">
        <f t="shared" ref="L313:L314" si="298">SUM(J313:K313)</f>
        <v>0</v>
      </c>
      <c r="M313" s="52"/>
      <c r="N313" s="53"/>
      <c r="O313" s="98">
        <f t="shared" ref="O313:O314" si="299">SUM(M313:N313)</f>
        <v>0</v>
      </c>
      <c r="P313" s="52"/>
      <c r="Q313" s="53"/>
      <c r="R313" s="98">
        <f t="shared" ref="R313:R314" si="300">SUM(P313:Q313)</f>
        <v>0</v>
      </c>
      <c r="S313" s="99">
        <f t="shared" ref="S313:S314" si="301">P313+M313+J313</f>
        <v>0</v>
      </c>
      <c r="T313" s="100">
        <f t="shared" ref="T313:T314" si="302">Q313+N313+K313</f>
        <v>0</v>
      </c>
      <c r="U313" s="101">
        <f t="shared" ref="U313:U314" si="303">SUM(S313:T313)</f>
        <v>0</v>
      </c>
    </row>
    <row r="314" spans="1:21" hidden="1">
      <c r="A314" s="48"/>
      <c r="B314" s="43"/>
      <c r="C314" s="49"/>
      <c r="D314" s="76"/>
      <c r="E314" s="164">
        <v>611200</v>
      </c>
      <c r="F314" s="168" t="s">
        <v>72</v>
      </c>
      <c r="G314" s="99">
        <f>Godišnji!G313</f>
        <v>0</v>
      </c>
      <c r="H314" s="100">
        <v>0</v>
      </c>
      <c r="I314" s="98">
        <f t="shared" si="297"/>
        <v>0</v>
      </c>
      <c r="J314" s="52"/>
      <c r="K314" s="53"/>
      <c r="L314" s="98">
        <f t="shared" si="298"/>
        <v>0</v>
      </c>
      <c r="M314" s="52"/>
      <c r="N314" s="53"/>
      <c r="O314" s="98">
        <f t="shared" si="299"/>
        <v>0</v>
      </c>
      <c r="P314" s="52"/>
      <c r="Q314" s="53"/>
      <c r="R314" s="98">
        <f t="shared" si="300"/>
        <v>0</v>
      </c>
      <c r="S314" s="99">
        <f t="shared" si="301"/>
        <v>0</v>
      </c>
      <c r="T314" s="100">
        <f t="shared" si="302"/>
        <v>0</v>
      </c>
      <c r="U314" s="101">
        <f t="shared" si="303"/>
        <v>0</v>
      </c>
    </row>
    <row r="315" spans="1:21" hidden="1">
      <c r="A315" s="40"/>
      <c r="B315" s="41"/>
      <c r="C315" s="42"/>
      <c r="D315" s="76"/>
      <c r="E315" s="163">
        <v>612000</v>
      </c>
      <c r="F315" s="167" t="s">
        <v>73</v>
      </c>
      <c r="G315" s="94">
        <f>G316</f>
        <v>3500</v>
      </c>
      <c r="H315" s="95">
        <f t="shared" ref="H315:U315" si="304">H316</f>
        <v>0</v>
      </c>
      <c r="I315" s="96">
        <f t="shared" si="304"/>
        <v>3500</v>
      </c>
      <c r="J315" s="94">
        <f t="shared" si="304"/>
        <v>0</v>
      </c>
      <c r="K315" s="95">
        <f t="shared" si="304"/>
        <v>0</v>
      </c>
      <c r="L315" s="96">
        <f t="shared" si="304"/>
        <v>0</v>
      </c>
      <c r="M315" s="94">
        <f t="shared" si="304"/>
        <v>0</v>
      </c>
      <c r="N315" s="95">
        <f t="shared" si="304"/>
        <v>0</v>
      </c>
      <c r="O315" s="96">
        <f t="shared" si="304"/>
        <v>0</v>
      </c>
      <c r="P315" s="94">
        <f t="shared" si="304"/>
        <v>0</v>
      </c>
      <c r="Q315" s="95">
        <f t="shared" si="304"/>
        <v>0</v>
      </c>
      <c r="R315" s="96">
        <f t="shared" si="304"/>
        <v>0</v>
      </c>
      <c r="S315" s="94">
        <f t="shared" si="304"/>
        <v>0</v>
      </c>
      <c r="T315" s="95">
        <f t="shared" si="304"/>
        <v>0</v>
      </c>
      <c r="U315" s="97">
        <f t="shared" si="304"/>
        <v>0</v>
      </c>
    </row>
    <row r="316" spans="1:21" hidden="1">
      <c r="A316" s="48"/>
      <c r="B316" s="43"/>
      <c r="C316" s="49"/>
      <c r="D316" s="76"/>
      <c r="E316" s="164">
        <v>612100</v>
      </c>
      <c r="F316" s="168" t="s">
        <v>73</v>
      </c>
      <c r="G316" s="99">
        <f>Godišnji!G315</f>
        <v>3500</v>
      </c>
      <c r="H316" s="100">
        <v>0</v>
      </c>
      <c r="I316" s="98">
        <f>SUM(G316:H316)</f>
        <v>3500</v>
      </c>
      <c r="J316" s="52"/>
      <c r="K316" s="53"/>
      <c r="L316" s="98">
        <f>SUM(J316:K316)</f>
        <v>0</v>
      </c>
      <c r="M316" s="52"/>
      <c r="N316" s="53"/>
      <c r="O316" s="98">
        <f>SUM(M316:N316)</f>
        <v>0</v>
      </c>
      <c r="P316" s="52"/>
      <c r="Q316" s="53"/>
      <c r="R316" s="98">
        <f>SUM(P316:Q316)</f>
        <v>0</v>
      </c>
      <c r="S316" s="99">
        <f t="shared" ref="S316" si="305">P316+M316+J316</f>
        <v>0</v>
      </c>
      <c r="T316" s="100">
        <f t="shared" ref="T316" si="306">Q316+N316+K316</f>
        <v>0</v>
      </c>
      <c r="U316" s="101">
        <f>SUM(S316:T316)</f>
        <v>0</v>
      </c>
    </row>
    <row r="317" spans="1:21" hidden="1">
      <c r="A317" s="40"/>
      <c r="B317" s="41"/>
      <c r="C317" s="42"/>
      <c r="D317" s="76"/>
      <c r="E317" s="163">
        <v>613000</v>
      </c>
      <c r="F317" s="167" t="s">
        <v>74</v>
      </c>
      <c r="G317" s="94">
        <f>SUM(G318:G327)</f>
        <v>2450</v>
      </c>
      <c r="H317" s="95">
        <f t="shared" ref="H317:U317" si="307">SUM(H318:H327)</f>
        <v>0</v>
      </c>
      <c r="I317" s="96">
        <f t="shared" si="307"/>
        <v>2450</v>
      </c>
      <c r="J317" s="94">
        <f t="shared" si="307"/>
        <v>0</v>
      </c>
      <c r="K317" s="95">
        <f t="shared" si="307"/>
        <v>0</v>
      </c>
      <c r="L317" s="96">
        <f t="shared" si="307"/>
        <v>0</v>
      </c>
      <c r="M317" s="94">
        <f t="shared" si="307"/>
        <v>0</v>
      </c>
      <c r="N317" s="95">
        <f t="shared" si="307"/>
        <v>0</v>
      </c>
      <c r="O317" s="96">
        <f t="shared" si="307"/>
        <v>0</v>
      </c>
      <c r="P317" s="94">
        <f t="shared" si="307"/>
        <v>0</v>
      </c>
      <c r="Q317" s="95">
        <f t="shared" si="307"/>
        <v>0</v>
      </c>
      <c r="R317" s="96">
        <f t="shared" si="307"/>
        <v>0</v>
      </c>
      <c r="S317" s="94">
        <f t="shared" si="307"/>
        <v>0</v>
      </c>
      <c r="T317" s="95">
        <f t="shared" si="307"/>
        <v>0</v>
      </c>
      <c r="U317" s="97">
        <f t="shared" si="307"/>
        <v>0</v>
      </c>
    </row>
    <row r="318" spans="1:21" hidden="1">
      <c r="A318" s="48"/>
      <c r="B318" s="43"/>
      <c r="C318" s="49"/>
      <c r="D318" s="76"/>
      <c r="E318" s="164">
        <v>613100</v>
      </c>
      <c r="F318" s="169" t="s">
        <v>75</v>
      </c>
      <c r="G318" s="99">
        <f>Godišnji!G317</f>
        <v>500</v>
      </c>
      <c r="H318" s="100">
        <v>0</v>
      </c>
      <c r="I318" s="98">
        <f t="shared" ref="I318:I327" si="308">SUM(G318:H318)</f>
        <v>500</v>
      </c>
      <c r="J318" s="52"/>
      <c r="K318" s="53"/>
      <c r="L318" s="98">
        <f t="shared" ref="L318:L327" si="309">SUM(J318:K318)</f>
        <v>0</v>
      </c>
      <c r="M318" s="52"/>
      <c r="N318" s="53"/>
      <c r="O318" s="98">
        <f t="shared" ref="O318:O327" si="310">SUM(M318:N318)</f>
        <v>0</v>
      </c>
      <c r="P318" s="52"/>
      <c r="Q318" s="53"/>
      <c r="R318" s="98">
        <f t="shared" ref="R318:R327" si="311">SUM(P318:Q318)</f>
        <v>0</v>
      </c>
      <c r="S318" s="99">
        <f t="shared" ref="S318:S327" si="312">P318+M318+J318</f>
        <v>0</v>
      </c>
      <c r="T318" s="100">
        <f t="shared" ref="T318:T327" si="313">Q318+N318+K318</f>
        <v>0</v>
      </c>
      <c r="U318" s="101">
        <f t="shared" ref="U318:U327" si="314">SUM(S318:T318)</f>
        <v>0</v>
      </c>
    </row>
    <row r="319" spans="1:21" hidden="1">
      <c r="A319" s="48"/>
      <c r="B319" s="43"/>
      <c r="C319" s="49"/>
      <c r="D319" s="76"/>
      <c r="E319" s="164">
        <v>613200</v>
      </c>
      <c r="F319" s="169" t="s">
        <v>76</v>
      </c>
      <c r="G319" s="99">
        <f>Godišnji!G318</f>
        <v>0</v>
      </c>
      <c r="H319" s="100">
        <v>0</v>
      </c>
      <c r="I319" s="98">
        <f t="shared" si="308"/>
        <v>0</v>
      </c>
      <c r="J319" s="52"/>
      <c r="K319" s="53"/>
      <c r="L319" s="98">
        <f t="shared" si="309"/>
        <v>0</v>
      </c>
      <c r="M319" s="52"/>
      <c r="N319" s="53"/>
      <c r="O319" s="98">
        <f t="shared" si="310"/>
        <v>0</v>
      </c>
      <c r="P319" s="52"/>
      <c r="Q319" s="53"/>
      <c r="R319" s="98">
        <f t="shared" si="311"/>
        <v>0</v>
      </c>
      <c r="S319" s="99">
        <f t="shared" si="312"/>
        <v>0</v>
      </c>
      <c r="T319" s="100">
        <f t="shared" si="313"/>
        <v>0</v>
      </c>
      <c r="U319" s="101">
        <f t="shared" si="314"/>
        <v>0</v>
      </c>
    </row>
    <row r="320" spans="1:21" hidden="1">
      <c r="A320" s="48"/>
      <c r="B320" s="43"/>
      <c r="C320" s="49"/>
      <c r="D320" s="76"/>
      <c r="E320" s="164">
        <v>613300</v>
      </c>
      <c r="F320" s="169" t="s">
        <v>77</v>
      </c>
      <c r="G320" s="99">
        <f>Godišnji!G319</f>
        <v>950</v>
      </c>
      <c r="H320" s="100">
        <v>0</v>
      </c>
      <c r="I320" s="98">
        <f t="shared" si="308"/>
        <v>950</v>
      </c>
      <c r="J320" s="52"/>
      <c r="K320" s="53"/>
      <c r="L320" s="98">
        <f t="shared" si="309"/>
        <v>0</v>
      </c>
      <c r="M320" s="52"/>
      <c r="N320" s="53"/>
      <c r="O320" s="98">
        <f t="shared" si="310"/>
        <v>0</v>
      </c>
      <c r="P320" s="52"/>
      <c r="Q320" s="53"/>
      <c r="R320" s="98">
        <f t="shared" si="311"/>
        <v>0</v>
      </c>
      <c r="S320" s="99">
        <f t="shared" si="312"/>
        <v>0</v>
      </c>
      <c r="T320" s="100">
        <f t="shared" si="313"/>
        <v>0</v>
      </c>
      <c r="U320" s="101">
        <f t="shared" si="314"/>
        <v>0</v>
      </c>
    </row>
    <row r="321" spans="1:21" hidden="1">
      <c r="A321" s="48"/>
      <c r="B321" s="43"/>
      <c r="C321" s="49"/>
      <c r="D321" s="76"/>
      <c r="E321" s="164">
        <v>613400</v>
      </c>
      <c r="F321" s="169" t="s">
        <v>78</v>
      </c>
      <c r="G321" s="99">
        <f>Godišnji!G320</f>
        <v>500</v>
      </c>
      <c r="H321" s="100">
        <v>0</v>
      </c>
      <c r="I321" s="98">
        <f t="shared" si="308"/>
        <v>500</v>
      </c>
      <c r="J321" s="52"/>
      <c r="K321" s="53"/>
      <c r="L321" s="98">
        <f t="shared" si="309"/>
        <v>0</v>
      </c>
      <c r="M321" s="52"/>
      <c r="N321" s="53"/>
      <c r="O321" s="98">
        <f t="shared" si="310"/>
        <v>0</v>
      </c>
      <c r="P321" s="52"/>
      <c r="Q321" s="53"/>
      <c r="R321" s="98">
        <f t="shared" si="311"/>
        <v>0</v>
      </c>
      <c r="S321" s="99">
        <f t="shared" si="312"/>
        <v>0</v>
      </c>
      <c r="T321" s="100">
        <f t="shared" si="313"/>
        <v>0</v>
      </c>
      <c r="U321" s="101">
        <f t="shared" si="314"/>
        <v>0</v>
      </c>
    </row>
    <row r="322" spans="1:21" hidden="1">
      <c r="A322" s="48"/>
      <c r="B322" s="43"/>
      <c r="C322" s="49"/>
      <c r="D322" s="76"/>
      <c r="E322" s="164">
        <v>613500</v>
      </c>
      <c r="F322" s="169" t="s">
        <v>79</v>
      </c>
      <c r="G322" s="99">
        <f>Godišnji!G321</f>
        <v>0</v>
      </c>
      <c r="H322" s="100">
        <v>0</v>
      </c>
      <c r="I322" s="98">
        <f t="shared" si="308"/>
        <v>0</v>
      </c>
      <c r="J322" s="52"/>
      <c r="K322" s="53"/>
      <c r="L322" s="98">
        <f t="shared" si="309"/>
        <v>0</v>
      </c>
      <c r="M322" s="52"/>
      <c r="N322" s="53"/>
      <c r="O322" s="98">
        <f t="shared" si="310"/>
        <v>0</v>
      </c>
      <c r="P322" s="52"/>
      <c r="Q322" s="53"/>
      <c r="R322" s="98">
        <f t="shared" si="311"/>
        <v>0</v>
      </c>
      <c r="S322" s="99">
        <f t="shared" si="312"/>
        <v>0</v>
      </c>
      <c r="T322" s="100">
        <f t="shared" si="313"/>
        <v>0</v>
      </c>
      <c r="U322" s="101">
        <f t="shared" si="314"/>
        <v>0</v>
      </c>
    </row>
    <row r="323" spans="1:21" hidden="1">
      <c r="A323" s="48"/>
      <c r="B323" s="43"/>
      <c r="C323" s="49"/>
      <c r="D323" s="76"/>
      <c r="E323" s="164">
        <v>613600</v>
      </c>
      <c r="F323" s="169" t="s">
        <v>82</v>
      </c>
      <c r="G323" s="99">
        <f>Godišnji!G322</f>
        <v>0</v>
      </c>
      <c r="H323" s="100">
        <v>0</v>
      </c>
      <c r="I323" s="98">
        <f t="shared" si="308"/>
        <v>0</v>
      </c>
      <c r="J323" s="52"/>
      <c r="K323" s="53"/>
      <c r="L323" s="98">
        <f t="shared" si="309"/>
        <v>0</v>
      </c>
      <c r="M323" s="52"/>
      <c r="N323" s="53"/>
      <c r="O323" s="98">
        <f t="shared" si="310"/>
        <v>0</v>
      </c>
      <c r="P323" s="52"/>
      <c r="Q323" s="53"/>
      <c r="R323" s="98">
        <f t="shared" si="311"/>
        <v>0</v>
      </c>
      <c r="S323" s="99">
        <f t="shared" si="312"/>
        <v>0</v>
      </c>
      <c r="T323" s="100">
        <f t="shared" si="313"/>
        <v>0</v>
      </c>
      <c r="U323" s="101">
        <f t="shared" si="314"/>
        <v>0</v>
      </c>
    </row>
    <row r="324" spans="1:21" hidden="1">
      <c r="A324" s="48"/>
      <c r="B324" s="43"/>
      <c r="C324" s="49"/>
      <c r="D324" s="76"/>
      <c r="E324" s="164">
        <v>613700</v>
      </c>
      <c r="F324" s="169" t="s">
        <v>80</v>
      </c>
      <c r="G324" s="99">
        <f>Godišnji!G323</f>
        <v>0</v>
      </c>
      <c r="H324" s="100">
        <v>0</v>
      </c>
      <c r="I324" s="98">
        <f t="shared" si="308"/>
        <v>0</v>
      </c>
      <c r="J324" s="52"/>
      <c r="K324" s="53"/>
      <c r="L324" s="98">
        <f t="shared" si="309"/>
        <v>0</v>
      </c>
      <c r="M324" s="52"/>
      <c r="N324" s="53"/>
      <c r="O324" s="98">
        <f t="shared" si="310"/>
        <v>0</v>
      </c>
      <c r="P324" s="52"/>
      <c r="Q324" s="53"/>
      <c r="R324" s="98">
        <f t="shared" si="311"/>
        <v>0</v>
      </c>
      <c r="S324" s="99">
        <f t="shared" si="312"/>
        <v>0</v>
      </c>
      <c r="T324" s="100">
        <f t="shared" si="313"/>
        <v>0</v>
      </c>
      <c r="U324" s="101">
        <f t="shared" si="314"/>
        <v>0</v>
      </c>
    </row>
    <row r="325" spans="1:21" hidden="1">
      <c r="A325" s="48"/>
      <c r="B325" s="43"/>
      <c r="C325" s="49"/>
      <c r="D325" s="76"/>
      <c r="E325" s="164">
        <v>613800</v>
      </c>
      <c r="F325" s="169" t="s">
        <v>83</v>
      </c>
      <c r="G325" s="99">
        <f>Godišnji!G324</f>
        <v>0</v>
      </c>
      <c r="H325" s="100">
        <v>0</v>
      </c>
      <c r="I325" s="98">
        <f t="shared" si="308"/>
        <v>0</v>
      </c>
      <c r="J325" s="52"/>
      <c r="K325" s="53"/>
      <c r="L325" s="98">
        <f t="shared" si="309"/>
        <v>0</v>
      </c>
      <c r="M325" s="52"/>
      <c r="N325" s="53"/>
      <c r="O325" s="98">
        <f t="shared" si="310"/>
        <v>0</v>
      </c>
      <c r="P325" s="52"/>
      <c r="Q325" s="53"/>
      <c r="R325" s="98">
        <f t="shared" si="311"/>
        <v>0</v>
      </c>
      <c r="S325" s="99">
        <f t="shared" si="312"/>
        <v>0</v>
      </c>
      <c r="T325" s="100">
        <f t="shared" si="313"/>
        <v>0</v>
      </c>
      <c r="U325" s="101">
        <f t="shared" si="314"/>
        <v>0</v>
      </c>
    </row>
    <row r="326" spans="1:21" hidden="1">
      <c r="A326" s="48"/>
      <c r="B326" s="43"/>
      <c r="C326" s="49"/>
      <c r="D326" s="76"/>
      <c r="E326" s="164">
        <v>613900</v>
      </c>
      <c r="F326" s="169" t="s">
        <v>81</v>
      </c>
      <c r="G326" s="99">
        <f>Godišnji!G325</f>
        <v>500</v>
      </c>
      <c r="H326" s="100">
        <v>0</v>
      </c>
      <c r="I326" s="98">
        <f t="shared" si="308"/>
        <v>500</v>
      </c>
      <c r="J326" s="52"/>
      <c r="K326" s="53"/>
      <c r="L326" s="98">
        <f t="shared" si="309"/>
        <v>0</v>
      </c>
      <c r="M326" s="52"/>
      <c r="N326" s="53"/>
      <c r="O326" s="98">
        <f t="shared" si="310"/>
        <v>0</v>
      </c>
      <c r="P326" s="52"/>
      <c r="Q326" s="53"/>
      <c r="R326" s="98">
        <f t="shared" si="311"/>
        <v>0</v>
      </c>
      <c r="S326" s="99">
        <f t="shared" si="312"/>
        <v>0</v>
      </c>
      <c r="T326" s="100">
        <f t="shared" si="313"/>
        <v>0</v>
      </c>
      <c r="U326" s="101">
        <f t="shared" si="314"/>
        <v>0</v>
      </c>
    </row>
    <row r="327" spans="1:21" hidden="1">
      <c r="A327" s="48"/>
      <c r="B327" s="43"/>
      <c r="C327" s="49"/>
      <c r="D327" s="76"/>
      <c r="E327" s="164">
        <v>613900</v>
      </c>
      <c r="F327" s="169" t="s">
        <v>84</v>
      </c>
      <c r="G327" s="99">
        <f>Godišnji!G326</f>
        <v>0</v>
      </c>
      <c r="H327" s="100">
        <v>0</v>
      </c>
      <c r="I327" s="98">
        <f t="shared" si="308"/>
        <v>0</v>
      </c>
      <c r="J327" s="52"/>
      <c r="K327" s="53"/>
      <c r="L327" s="98">
        <f t="shared" si="309"/>
        <v>0</v>
      </c>
      <c r="M327" s="52"/>
      <c r="N327" s="53"/>
      <c r="O327" s="98">
        <f t="shared" si="310"/>
        <v>0</v>
      </c>
      <c r="P327" s="52"/>
      <c r="Q327" s="53"/>
      <c r="R327" s="98">
        <f t="shared" si="311"/>
        <v>0</v>
      </c>
      <c r="S327" s="99">
        <f t="shared" si="312"/>
        <v>0</v>
      </c>
      <c r="T327" s="100">
        <f t="shared" si="313"/>
        <v>0</v>
      </c>
      <c r="U327" s="101">
        <f t="shared" si="314"/>
        <v>0</v>
      </c>
    </row>
    <row r="328" spans="1:21" hidden="1">
      <c r="A328" s="40"/>
      <c r="B328" s="41"/>
      <c r="C328" s="42"/>
      <c r="D328" s="76"/>
      <c r="E328" s="163">
        <v>821000</v>
      </c>
      <c r="F328" s="167" t="s">
        <v>85</v>
      </c>
      <c r="G328" s="94">
        <f>SUM(G329:G330)</f>
        <v>1000</v>
      </c>
      <c r="H328" s="95">
        <f t="shared" ref="H328:U328" si="315">SUM(H329:H330)</f>
        <v>0</v>
      </c>
      <c r="I328" s="96">
        <f t="shared" si="315"/>
        <v>1000</v>
      </c>
      <c r="J328" s="94">
        <f t="shared" si="315"/>
        <v>0</v>
      </c>
      <c r="K328" s="95">
        <f t="shared" si="315"/>
        <v>0</v>
      </c>
      <c r="L328" s="96">
        <f t="shared" si="315"/>
        <v>0</v>
      </c>
      <c r="M328" s="94">
        <f t="shared" si="315"/>
        <v>0</v>
      </c>
      <c r="N328" s="95">
        <f t="shared" si="315"/>
        <v>0</v>
      </c>
      <c r="O328" s="96">
        <f t="shared" si="315"/>
        <v>0</v>
      </c>
      <c r="P328" s="94">
        <f t="shared" si="315"/>
        <v>0</v>
      </c>
      <c r="Q328" s="95">
        <f t="shared" si="315"/>
        <v>0</v>
      </c>
      <c r="R328" s="96">
        <f t="shared" si="315"/>
        <v>0</v>
      </c>
      <c r="S328" s="94">
        <f t="shared" si="315"/>
        <v>0</v>
      </c>
      <c r="T328" s="95">
        <f t="shared" si="315"/>
        <v>0</v>
      </c>
      <c r="U328" s="97">
        <f t="shared" si="315"/>
        <v>0</v>
      </c>
    </row>
    <row r="329" spans="1:21" hidden="1">
      <c r="A329" s="48"/>
      <c r="B329" s="43"/>
      <c r="C329" s="49"/>
      <c r="D329" s="76"/>
      <c r="E329" s="164">
        <v>821200</v>
      </c>
      <c r="F329" s="168" t="s">
        <v>86</v>
      </c>
      <c r="G329" s="120">
        <f>Godišnji!G328</f>
        <v>0</v>
      </c>
      <c r="H329" s="100">
        <v>0</v>
      </c>
      <c r="I329" s="98">
        <f>SUM(G329:H329)</f>
        <v>0</v>
      </c>
      <c r="J329" s="52"/>
      <c r="K329" s="53"/>
      <c r="L329" s="98">
        <f>SUM(J329:K329)</f>
        <v>0</v>
      </c>
      <c r="M329" s="52"/>
      <c r="N329" s="53"/>
      <c r="O329" s="98">
        <f>SUM(M329:N329)</f>
        <v>0</v>
      </c>
      <c r="P329" s="52"/>
      <c r="Q329" s="53"/>
      <c r="R329" s="98">
        <f>SUM(P329:Q329)</f>
        <v>0</v>
      </c>
      <c r="S329" s="99">
        <f t="shared" ref="S329:S330" si="316">P329+M329+J329</f>
        <v>0</v>
      </c>
      <c r="T329" s="100">
        <f t="shared" ref="T329:T330" si="317">Q329+N329+K329</f>
        <v>0</v>
      </c>
      <c r="U329" s="101">
        <f>SUM(S329:T329)</f>
        <v>0</v>
      </c>
    </row>
    <row r="330" spans="1:21" ht="12.75" hidden="1" thickBot="1">
      <c r="A330" s="55"/>
      <c r="B330" s="56"/>
      <c r="C330" s="57"/>
      <c r="D330" s="81"/>
      <c r="E330" s="165">
        <v>821300</v>
      </c>
      <c r="F330" s="170" t="s">
        <v>87</v>
      </c>
      <c r="G330" s="122">
        <f>Godišnji!G329</f>
        <v>1000</v>
      </c>
      <c r="H330" s="104">
        <v>0</v>
      </c>
      <c r="I330" s="102">
        <f>SUM(G330:H330)</f>
        <v>1000</v>
      </c>
      <c r="J330" s="60"/>
      <c r="K330" s="61"/>
      <c r="L330" s="102">
        <f>SUM(J330:K330)</f>
        <v>0</v>
      </c>
      <c r="M330" s="60"/>
      <c r="N330" s="61"/>
      <c r="O330" s="102">
        <f>SUM(M330:N330)</f>
        <v>0</v>
      </c>
      <c r="P330" s="60"/>
      <c r="Q330" s="61"/>
      <c r="R330" s="102">
        <f>SUM(P330:Q330)</f>
        <v>0</v>
      </c>
      <c r="S330" s="103">
        <f t="shared" si="316"/>
        <v>0</v>
      </c>
      <c r="T330" s="104">
        <f t="shared" si="317"/>
        <v>0</v>
      </c>
      <c r="U330" s="105">
        <f>SUM(S330:T330)</f>
        <v>0</v>
      </c>
    </row>
    <row r="331" spans="1:21" ht="12.75" hidden="1" thickBot="1">
      <c r="A331" s="62"/>
      <c r="B331" s="63"/>
      <c r="C331" s="64"/>
      <c r="D331" s="78"/>
      <c r="E331" s="63"/>
      <c r="F331" s="171" t="s">
        <v>123</v>
      </c>
      <c r="G331" s="106">
        <f>G311+G315+G317+G328</f>
        <v>45230</v>
      </c>
      <c r="H331" s="107">
        <f t="shared" ref="H331:U331" si="318">H311+H315+H317+H328</f>
        <v>0</v>
      </c>
      <c r="I331" s="108">
        <f t="shared" si="318"/>
        <v>45230</v>
      </c>
      <c r="J331" s="106">
        <f t="shared" si="318"/>
        <v>0</v>
      </c>
      <c r="K331" s="107">
        <f t="shared" si="318"/>
        <v>0</v>
      </c>
      <c r="L331" s="108">
        <f t="shared" si="318"/>
        <v>0</v>
      </c>
      <c r="M331" s="106">
        <f t="shared" si="318"/>
        <v>0</v>
      </c>
      <c r="N331" s="107">
        <f t="shared" si="318"/>
        <v>0</v>
      </c>
      <c r="O331" s="108">
        <f t="shared" si="318"/>
        <v>0</v>
      </c>
      <c r="P331" s="106">
        <f t="shared" si="318"/>
        <v>0</v>
      </c>
      <c r="Q331" s="107">
        <f t="shared" si="318"/>
        <v>0</v>
      </c>
      <c r="R331" s="108">
        <f t="shared" si="318"/>
        <v>0</v>
      </c>
      <c r="S331" s="106">
        <f t="shared" si="318"/>
        <v>0</v>
      </c>
      <c r="T331" s="107">
        <f t="shared" si="318"/>
        <v>0</v>
      </c>
      <c r="U331" s="109">
        <f t="shared" si="318"/>
        <v>0</v>
      </c>
    </row>
    <row r="332" spans="1:21" hidden="1">
      <c r="D332" s="67"/>
      <c r="G332" s="179"/>
      <c r="H332" s="179"/>
      <c r="I332" s="179"/>
      <c r="U332" s="137"/>
    </row>
    <row r="333" spans="1:21" hidden="1">
      <c r="A333" s="172" t="s">
        <v>117</v>
      </c>
      <c r="B333" s="173" t="s">
        <v>124</v>
      </c>
      <c r="C333" s="174" t="s">
        <v>68</v>
      </c>
      <c r="D333" s="76"/>
      <c r="E333" s="43"/>
      <c r="F333" s="167" t="s">
        <v>28</v>
      </c>
      <c r="G333" s="180"/>
      <c r="H333" s="181"/>
      <c r="I333" s="182"/>
      <c r="J333" s="48"/>
      <c r="K333" s="43"/>
      <c r="L333" s="49"/>
      <c r="M333" s="48"/>
      <c r="N333" s="43"/>
      <c r="O333" s="49"/>
      <c r="P333" s="48"/>
      <c r="Q333" s="43"/>
      <c r="R333" s="49"/>
      <c r="S333" s="48"/>
      <c r="T333" s="43"/>
      <c r="U333" s="74"/>
    </row>
    <row r="334" spans="1:21" hidden="1">
      <c r="A334" s="40"/>
      <c r="B334" s="41"/>
      <c r="C334" s="42"/>
      <c r="D334" s="76"/>
      <c r="E334" s="163">
        <v>611000</v>
      </c>
      <c r="F334" s="167" t="s">
        <v>69</v>
      </c>
      <c r="G334" s="94">
        <f>SUM(G335:G337)</f>
        <v>70480</v>
      </c>
      <c r="H334" s="95">
        <f t="shared" ref="H334:U334" si="319">SUM(H335:H337)</f>
        <v>0</v>
      </c>
      <c r="I334" s="96">
        <f t="shared" si="319"/>
        <v>70480</v>
      </c>
      <c r="J334" s="94">
        <f t="shared" si="319"/>
        <v>0</v>
      </c>
      <c r="K334" s="95">
        <f t="shared" si="319"/>
        <v>0</v>
      </c>
      <c r="L334" s="96">
        <f t="shared" si="319"/>
        <v>0</v>
      </c>
      <c r="M334" s="94">
        <f t="shared" si="319"/>
        <v>0</v>
      </c>
      <c r="N334" s="95">
        <f t="shared" si="319"/>
        <v>0</v>
      </c>
      <c r="O334" s="96">
        <f t="shared" si="319"/>
        <v>0</v>
      </c>
      <c r="P334" s="94">
        <f t="shared" si="319"/>
        <v>0</v>
      </c>
      <c r="Q334" s="95">
        <f t="shared" si="319"/>
        <v>0</v>
      </c>
      <c r="R334" s="96">
        <f t="shared" si="319"/>
        <v>0</v>
      </c>
      <c r="S334" s="94">
        <f t="shared" si="319"/>
        <v>0</v>
      </c>
      <c r="T334" s="95">
        <f t="shared" si="319"/>
        <v>0</v>
      </c>
      <c r="U334" s="97">
        <f t="shared" si="319"/>
        <v>0</v>
      </c>
    </row>
    <row r="335" spans="1:21" hidden="1">
      <c r="A335" s="48"/>
      <c r="B335" s="43"/>
      <c r="C335" s="49"/>
      <c r="D335" s="76"/>
      <c r="E335" s="164">
        <v>611100</v>
      </c>
      <c r="F335" s="168" t="s">
        <v>70</v>
      </c>
      <c r="G335" s="99">
        <f>Godišnji!G334</f>
        <v>61620</v>
      </c>
      <c r="H335" s="100">
        <v>0</v>
      </c>
      <c r="I335" s="98">
        <f>SUM(G335:H335)</f>
        <v>61620</v>
      </c>
      <c r="J335" s="52"/>
      <c r="K335" s="53"/>
      <c r="L335" s="98">
        <f>SUM(J335:K335)</f>
        <v>0</v>
      </c>
      <c r="M335" s="52"/>
      <c r="N335" s="53"/>
      <c r="O335" s="98">
        <f>SUM(M335:N335)</f>
        <v>0</v>
      </c>
      <c r="P335" s="52"/>
      <c r="Q335" s="53"/>
      <c r="R335" s="98">
        <f>SUM(P335:Q335)</f>
        <v>0</v>
      </c>
      <c r="S335" s="99">
        <f>P335+M335+J335</f>
        <v>0</v>
      </c>
      <c r="T335" s="100">
        <f>Q335+N335+K335</f>
        <v>0</v>
      </c>
      <c r="U335" s="101">
        <f>SUM(S335:T335)</f>
        <v>0</v>
      </c>
    </row>
    <row r="336" spans="1:21" hidden="1">
      <c r="A336" s="48"/>
      <c r="B336" s="43"/>
      <c r="C336" s="49"/>
      <c r="D336" s="76"/>
      <c r="E336" s="164">
        <v>611200</v>
      </c>
      <c r="F336" s="168" t="s">
        <v>71</v>
      </c>
      <c r="G336" s="99">
        <f>Godišnji!G335</f>
        <v>8860</v>
      </c>
      <c r="H336" s="100">
        <v>0</v>
      </c>
      <c r="I336" s="98">
        <f t="shared" ref="I336:I337" si="320">SUM(G336:H336)</f>
        <v>8860</v>
      </c>
      <c r="J336" s="52"/>
      <c r="K336" s="53"/>
      <c r="L336" s="98">
        <f t="shared" ref="L336:L337" si="321">SUM(J336:K336)</f>
        <v>0</v>
      </c>
      <c r="M336" s="52"/>
      <c r="N336" s="53"/>
      <c r="O336" s="98">
        <f t="shared" ref="O336:O337" si="322">SUM(M336:N336)</f>
        <v>0</v>
      </c>
      <c r="P336" s="52"/>
      <c r="Q336" s="53"/>
      <c r="R336" s="98">
        <f t="shared" ref="R336:R337" si="323">SUM(P336:Q336)</f>
        <v>0</v>
      </c>
      <c r="S336" s="99">
        <f t="shared" ref="S336:S337" si="324">P336+M336+J336</f>
        <v>0</v>
      </c>
      <c r="T336" s="100">
        <f t="shared" ref="T336:T337" si="325">Q336+N336+K336</f>
        <v>0</v>
      </c>
      <c r="U336" s="101">
        <f t="shared" ref="U336:U337" si="326">SUM(S336:T336)</f>
        <v>0</v>
      </c>
    </row>
    <row r="337" spans="1:21" hidden="1">
      <c r="A337" s="48"/>
      <c r="B337" s="43"/>
      <c r="C337" s="49"/>
      <c r="D337" s="76"/>
      <c r="E337" s="164">
        <v>611200</v>
      </c>
      <c r="F337" s="168" t="s">
        <v>72</v>
      </c>
      <c r="G337" s="99">
        <f>Godišnji!G336</f>
        <v>0</v>
      </c>
      <c r="H337" s="100">
        <v>0</v>
      </c>
      <c r="I337" s="98">
        <f t="shared" si="320"/>
        <v>0</v>
      </c>
      <c r="J337" s="52"/>
      <c r="K337" s="53"/>
      <c r="L337" s="98">
        <f t="shared" si="321"/>
        <v>0</v>
      </c>
      <c r="M337" s="52"/>
      <c r="N337" s="53"/>
      <c r="O337" s="98">
        <f t="shared" si="322"/>
        <v>0</v>
      </c>
      <c r="P337" s="52"/>
      <c r="Q337" s="53"/>
      <c r="R337" s="98">
        <f t="shared" si="323"/>
        <v>0</v>
      </c>
      <c r="S337" s="99">
        <f t="shared" si="324"/>
        <v>0</v>
      </c>
      <c r="T337" s="100">
        <f t="shared" si="325"/>
        <v>0</v>
      </c>
      <c r="U337" s="101">
        <f t="shared" si="326"/>
        <v>0</v>
      </c>
    </row>
    <row r="338" spans="1:21" hidden="1">
      <c r="A338" s="40"/>
      <c r="B338" s="41"/>
      <c r="C338" s="42"/>
      <c r="D338" s="76"/>
      <c r="E338" s="163">
        <v>612000</v>
      </c>
      <c r="F338" s="167" t="s">
        <v>73</v>
      </c>
      <c r="G338" s="94">
        <f>G339</f>
        <v>6730</v>
      </c>
      <c r="H338" s="95">
        <f t="shared" ref="H338:U338" si="327">H339</f>
        <v>0</v>
      </c>
      <c r="I338" s="96">
        <f t="shared" si="327"/>
        <v>6730</v>
      </c>
      <c r="J338" s="94">
        <f t="shared" si="327"/>
        <v>0</v>
      </c>
      <c r="K338" s="95">
        <f t="shared" si="327"/>
        <v>0</v>
      </c>
      <c r="L338" s="96">
        <f t="shared" si="327"/>
        <v>0</v>
      </c>
      <c r="M338" s="94">
        <f t="shared" si="327"/>
        <v>0</v>
      </c>
      <c r="N338" s="95">
        <f t="shared" si="327"/>
        <v>0</v>
      </c>
      <c r="O338" s="96">
        <f t="shared" si="327"/>
        <v>0</v>
      </c>
      <c r="P338" s="94">
        <f t="shared" si="327"/>
        <v>0</v>
      </c>
      <c r="Q338" s="95">
        <f t="shared" si="327"/>
        <v>0</v>
      </c>
      <c r="R338" s="96">
        <f t="shared" si="327"/>
        <v>0</v>
      </c>
      <c r="S338" s="94">
        <f t="shared" si="327"/>
        <v>0</v>
      </c>
      <c r="T338" s="95">
        <f t="shared" si="327"/>
        <v>0</v>
      </c>
      <c r="U338" s="97">
        <f t="shared" si="327"/>
        <v>0</v>
      </c>
    </row>
    <row r="339" spans="1:21" hidden="1">
      <c r="A339" s="48"/>
      <c r="B339" s="43"/>
      <c r="C339" s="49"/>
      <c r="D339" s="76"/>
      <c r="E339" s="164">
        <v>612100</v>
      </c>
      <c r="F339" s="168" t="s">
        <v>73</v>
      </c>
      <c r="G339" s="99">
        <f>Godišnji!G338</f>
        <v>6730</v>
      </c>
      <c r="H339" s="100">
        <v>0</v>
      </c>
      <c r="I339" s="98">
        <f>SUM(G339:H339)</f>
        <v>6730</v>
      </c>
      <c r="J339" s="52"/>
      <c r="K339" s="53"/>
      <c r="L339" s="98">
        <f>SUM(J339:K339)</f>
        <v>0</v>
      </c>
      <c r="M339" s="52"/>
      <c r="N339" s="53"/>
      <c r="O339" s="98">
        <f>SUM(M339:N339)</f>
        <v>0</v>
      </c>
      <c r="P339" s="52"/>
      <c r="Q339" s="53"/>
      <c r="R339" s="98">
        <f>SUM(P339:Q339)</f>
        <v>0</v>
      </c>
      <c r="S339" s="99">
        <f t="shared" ref="S339" si="328">P339+M339+J339</f>
        <v>0</v>
      </c>
      <c r="T339" s="100">
        <f t="shared" ref="T339" si="329">Q339+N339+K339</f>
        <v>0</v>
      </c>
      <c r="U339" s="101">
        <f>SUM(S339:T339)</f>
        <v>0</v>
      </c>
    </row>
    <row r="340" spans="1:21" hidden="1">
      <c r="A340" s="40"/>
      <c r="B340" s="41"/>
      <c r="C340" s="42"/>
      <c r="D340" s="76"/>
      <c r="E340" s="163">
        <v>613000</v>
      </c>
      <c r="F340" s="167" t="s">
        <v>74</v>
      </c>
      <c r="G340" s="94">
        <f>SUM(G341:G350)</f>
        <v>5600</v>
      </c>
      <c r="H340" s="95">
        <f t="shared" ref="H340:U340" si="330">SUM(H341:H350)</f>
        <v>0</v>
      </c>
      <c r="I340" s="96">
        <f t="shared" si="330"/>
        <v>5600</v>
      </c>
      <c r="J340" s="94">
        <f t="shared" si="330"/>
        <v>0</v>
      </c>
      <c r="K340" s="95">
        <f t="shared" si="330"/>
        <v>0</v>
      </c>
      <c r="L340" s="96">
        <f t="shared" si="330"/>
        <v>0</v>
      </c>
      <c r="M340" s="94">
        <f t="shared" si="330"/>
        <v>0</v>
      </c>
      <c r="N340" s="95">
        <f t="shared" si="330"/>
        <v>0</v>
      </c>
      <c r="O340" s="96">
        <f t="shared" si="330"/>
        <v>0</v>
      </c>
      <c r="P340" s="94">
        <f t="shared" si="330"/>
        <v>0</v>
      </c>
      <c r="Q340" s="95">
        <f t="shared" si="330"/>
        <v>0</v>
      </c>
      <c r="R340" s="96">
        <f t="shared" si="330"/>
        <v>0</v>
      </c>
      <c r="S340" s="94">
        <f t="shared" si="330"/>
        <v>0</v>
      </c>
      <c r="T340" s="95">
        <f t="shared" si="330"/>
        <v>0</v>
      </c>
      <c r="U340" s="97">
        <f t="shared" si="330"/>
        <v>0</v>
      </c>
    </row>
    <row r="341" spans="1:21" hidden="1">
      <c r="A341" s="48"/>
      <c r="B341" s="43"/>
      <c r="C341" s="49"/>
      <c r="D341" s="76"/>
      <c r="E341" s="164">
        <v>613100</v>
      </c>
      <c r="F341" s="169" t="s">
        <v>75</v>
      </c>
      <c r="G341" s="99">
        <f>Godišnji!G340</f>
        <v>1900</v>
      </c>
      <c r="H341" s="100">
        <v>0</v>
      </c>
      <c r="I341" s="98">
        <f t="shared" ref="I341:I350" si="331">SUM(G341:H341)</f>
        <v>1900</v>
      </c>
      <c r="J341" s="52"/>
      <c r="K341" s="53"/>
      <c r="L341" s="98">
        <f t="shared" ref="L341:L350" si="332">SUM(J341:K341)</f>
        <v>0</v>
      </c>
      <c r="M341" s="52"/>
      <c r="N341" s="53"/>
      <c r="O341" s="98">
        <f t="shared" ref="O341:O350" si="333">SUM(M341:N341)</f>
        <v>0</v>
      </c>
      <c r="P341" s="52"/>
      <c r="Q341" s="53"/>
      <c r="R341" s="98">
        <f t="shared" ref="R341:R350" si="334">SUM(P341:Q341)</f>
        <v>0</v>
      </c>
      <c r="S341" s="99">
        <f t="shared" ref="S341:S350" si="335">P341+M341+J341</f>
        <v>0</v>
      </c>
      <c r="T341" s="100">
        <f t="shared" ref="T341:T350" si="336">Q341+N341+K341</f>
        <v>0</v>
      </c>
      <c r="U341" s="101">
        <f t="shared" ref="U341:U350" si="337">SUM(S341:T341)</f>
        <v>0</v>
      </c>
    </row>
    <row r="342" spans="1:21" hidden="1">
      <c r="A342" s="48"/>
      <c r="B342" s="43"/>
      <c r="C342" s="49"/>
      <c r="D342" s="76"/>
      <c r="E342" s="164">
        <v>613200</v>
      </c>
      <c r="F342" s="169" t="s">
        <v>76</v>
      </c>
      <c r="G342" s="99">
        <f>Godišnji!G341</f>
        <v>0</v>
      </c>
      <c r="H342" s="100">
        <v>0</v>
      </c>
      <c r="I342" s="98">
        <f t="shared" si="331"/>
        <v>0</v>
      </c>
      <c r="J342" s="52"/>
      <c r="K342" s="53"/>
      <c r="L342" s="98">
        <f t="shared" si="332"/>
        <v>0</v>
      </c>
      <c r="M342" s="52"/>
      <c r="N342" s="53"/>
      <c r="O342" s="98">
        <f t="shared" si="333"/>
        <v>0</v>
      </c>
      <c r="P342" s="52"/>
      <c r="Q342" s="53"/>
      <c r="R342" s="98">
        <f t="shared" si="334"/>
        <v>0</v>
      </c>
      <c r="S342" s="99">
        <f t="shared" si="335"/>
        <v>0</v>
      </c>
      <c r="T342" s="100">
        <f t="shared" si="336"/>
        <v>0</v>
      </c>
      <c r="U342" s="101">
        <f t="shared" si="337"/>
        <v>0</v>
      </c>
    </row>
    <row r="343" spans="1:21" hidden="1">
      <c r="A343" s="48"/>
      <c r="B343" s="43"/>
      <c r="C343" s="49"/>
      <c r="D343" s="76"/>
      <c r="E343" s="164">
        <v>613300</v>
      </c>
      <c r="F343" s="169" t="s">
        <v>77</v>
      </c>
      <c r="G343" s="99">
        <f>Godišnji!G342</f>
        <v>1500</v>
      </c>
      <c r="H343" s="100">
        <v>0</v>
      </c>
      <c r="I343" s="98">
        <f t="shared" si="331"/>
        <v>1500</v>
      </c>
      <c r="J343" s="52"/>
      <c r="K343" s="53"/>
      <c r="L343" s="98">
        <f t="shared" si="332"/>
        <v>0</v>
      </c>
      <c r="M343" s="52"/>
      <c r="N343" s="53"/>
      <c r="O343" s="98">
        <f t="shared" si="333"/>
        <v>0</v>
      </c>
      <c r="P343" s="52"/>
      <c r="Q343" s="53"/>
      <c r="R343" s="98">
        <f t="shared" si="334"/>
        <v>0</v>
      </c>
      <c r="S343" s="99">
        <f t="shared" si="335"/>
        <v>0</v>
      </c>
      <c r="T343" s="100">
        <f t="shared" si="336"/>
        <v>0</v>
      </c>
      <c r="U343" s="101">
        <f t="shared" si="337"/>
        <v>0</v>
      </c>
    </row>
    <row r="344" spans="1:21" hidden="1">
      <c r="A344" s="48"/>
      <c r="B344" s="43"/>
      <c r="C344" s="49"/>
      <c r="D344" s="76"/>
      <c r="E344" s="164">
        <v>613400</v>
      </c>
      <c r="F344" s="169" t="s">
        <v>78</v>
      </c>
      <c r="G344" s="99">
        <f>Godišnji!G343</f>
        <v>1000</v>
      </c>
      <c r="H344" s="100">
        <v>0</v>
      </c>
      <c r="I344" s="98">
        <f t="shared" si="331"/>
        <v>1000</v>
      </c>
      <c r="J344" s="52"/>
      <c r="K344" s="53"/>
      <c r="L344" s="98">
        <f t="shared" si="332"/>
        <v>0</v>
      </c>
      <c r="M344" s="52"/>
      <c r="N344" s="53"/>
      <c r="O344" s="98">
        <f t="shared" si="333"/>
        <v>0</v>
      </c>
      <c r="P344" s="52"/>
      <c r="Q344" s="53"/>
      <c r="R344" s="98">
        <f t="shared" si="334"/>
        <v>0</v>
      </c>
      <c r="S344" s="99">
        <f t="shared" si="335"/>
        <v>0</v>
      </c>
      <c r="T344" s="100">
        <f t="shared" si="336"/>
        <v>0</v>
      </c>
      <c r="U344" s="101">
        <f t="shared" si="337"/>
        <v>0</v>
      </c>
    </row>
    <row r="345" spans="1:21" hidden="1">
      <c r="A345" s="48"/>
      <c r="B345" s="43"/>
      <c r="C345" s="49"/>
      <c r="D345" s="76"/>
      <c r="E345" s="164">
        <v>613500</v>
      </c>
      <c r="F345" s="169" t="s">
        <v>79</v>
      </c>
      <c r="G345" s="99">
        <f>Godišnji!G344</f>
        <v>0</v>
      </c>
      <c r="H345" s="100">
        <v>0</v>
      </c>
      <c r="I345" s="98">
        <f t="shared" si="331"/>
        <v>0</v>
      </c>
      <c r="J345" s="52"/>
      <c r="K345" s="53"/>
      <c r="L345" s="98">
        <f t="shared" si="332"/>
        <v>0</v>
      </c>
      <c r="M345" s="52"/>
      <c r="N345" s="53"/>
      <c r="O345" s="98">
        <f t="shared" si="333"/>
        <v>0</v>
      </c>
      <c r="P345" s="52"/>
      <c r="Q345" s="53"/>
      <c r="R345" s="98">
        <f t="shared" si="334"/>
        <v>0</v>
      </c>
      <c r="S345" s="99">
        <f t="shared" si="335"/>
        <v>0</v>
      </c>
      <c r="T345" s="100">
        <f t="shared" si="336"/>
        <v>0</v>
      </c>
      <c r="U345" s="101">
        <f t="shared" si="337"/>
        <v>0</v>
      </c>
    </row>
    <row r="346" spans="1:21" hidden="1">
      <c r="A346" s="48"/>
      <c r="B346" s="43"/>
      <c r="C346" s="49"/>
      <c r="D346" s="76"/>
      <c r="E346" s="164">
        <v>613600</v>
      </c>
      <c r="F346" s="169" t="s">
        <v>82</v>
      </c>
      <c r="G346" s="99">
        <f>Godišnji!G345</f>
        <v>0</v>
      </c>
      <c r="H346" s="100">
        <v>0</v>
      </c>
      <c r="I346" s="98">
        <f t="shared" si="331"/>
        <v>0</v>
      </c>
      <c r="J346" s="52"/>
      <c r="K346" s="53"/>
      <c r="L346" s="98">
        <f t="shared" si="332"/>
        <v>0</v>
      </c>
      <c r="M346" s="52"/>
      <c r="N346" s="53"/>
      <c r="O346" s="98">
        <f t="shared" si="333"/>
        <v>0</v>
      </c>
      <c r="P346" s="52"/>
      <c r="Q346" s="53"/>
      <c r="R346" s="98">
        <f t="shared" si="334"/>
        <v>0</v>
      </c>
      <c r="S346" s="99">
        <f t="shared" si="335"/>
        <v>0</v>
      </c>
      <c r="T346" s="100">
        <f t="shared" si="336"/>
        <v>0</v>
      </c>
      <c r="U346" s="101">
        <f t="shared" si="337"/>
        <v>0</v>
      </c>
    </row>
    <row r="347" spans="1:21" hidden="1">
      <c r="A347" s="48"/>
      <c r="B347" s="43"/>
      <c r="C347" s="49"/>
      <c r="D347" s="76"/>
      <c r="E347" s="164">
        <v>613700</v>
      </c>
      <c r="F347" s="169" t="s">
        <v>80</v>
      </c>
      <c r="G347" s="99">
        <f>Godišnji!G346</f>
        <v>200</v>
      </c>
      <c r="H347" s="100">
        <v>0</v>
      </c>
      <c r="I347" s="98">
        <f t="shared" si="331"/>
        <v>200</v>
      </c>
      <c r="J347" s="52"/>
      <c r="K347" s="53"/>
      <c r="L347" s="98">
        <f t="shared" si="332"/>
        <v>0</v>
      </c>
      <c r="M347" s="52"/>
      <c r="N347" s="53"/>
      <c r="O347" s="98">
        <f t="shared" si="333"/>
        <v>0</v>
      </c>
      <c r="P347" s="52"/>
      <c r="Q347" s="53"/>
      <c r="R347" s="98">
        <f t="shared" si="334"/>
        <v>0</v>
      </c>
      <c r="S347" s="99">
        <f t="shared" si="335"/>
        <v>0</v>
      </c>
      <c r="T347" s="100">
        <f t="shared" si="336"/>
        <v>0</v>
      </c>
      <c r="U347" s="101">
        <f t="shared" si="337"/>
        <v>0</v>
      </c>
    </row>
    <row r="348" spans="1:21" hidden="1">
      <c r="A348" s="48"/>
      <c r="B348" s="43"/>
      <c r="C348" s="49"/>
      <c r="D348" s="76"/>
      <c r="E348" s="164">
        <v>613800</v>
      </c>
      <c r="F348" s="169" t="s">
        <v>83</v>
      </c>
      <c r="G348" s="99">
        <f>Godišnji!G347</f>
        <v>0</v>
      </c>
      <c r="H348" s="100">
        <v>0</v>
      </c>
      <c r="I348" s="98">
        <f t="shared" si="331"/>
        <v>0</v>
      </c>
      <c r="J348" s="52"/>
      <c r="K348" s="53"/>
      <c r="L348" s="98">
        <f t="shared" si="332"/>
        <v>0</v>
      </c>
      <c r="M348" s="52"/>
      <c r="N348" s="53"/>
      <c r="O348" s="98">
        <f t="shared" si="333"/>
        <v>0</v>
      </c>
      <c r="P348" s="52"/>
      <c r="Q348" s="53"/>
      <c r="R348" s="98">
        <f t="shared" si="334"/>
        <v>0</v>
      </c>
      <c r="S348" s="99">
        <f t="shared" si="335"/>
        <v>0</v>
      </c>
      <c r="T348" s="100">
        <f t="shared" si="336"/>
        <v>0</v>
      </c>
      <c r="U348" s="101">
        <f t="shared" si="337"/>
        <v>0</v>
      </c>
    </row>
    <row r="349" spans="1:21" hidden="1">
      <c r="A349" s="48"/>
      <c r="B349" s="43"/>
      <c r="C349" s="49"/>
      <c r="D349" s="76"/>
      <c r="E349" s="164">
        <v>613900</v>
      </c>
      <c r="F349" s="169" t="s">
        <v>81</v>
      </c>
      <c r="G349" s="99">
        <f>Godišnji!G348</f>
        <v>1000</v>
      </c>
      <c r="H349" s="100">
        <v>0</v>
      </c>
      <c r="I349" s="98">
        <f t="shared" si="331"/>
        <v>1000</v>
      </c>
      <c r="J349" s="52"/>
      <c r="K349" s="53"/>
      <c r="L349" s="98">
        <f t="shared" si="332"/>
        <v>0</v>
      </c>
      <c r="M349" s="52"/>
      <c r="N349" s="53"/>
      <c r="O349" s="98">
        <f t="shared" si="333"/>
        <v>0</v>
      </c>
      <c r="P349" s="52"/>
      <c r="Q349" s="53"/>
      <c r="R349" s="98">
        <f t="shared" si="334"/>
        <v>0</v>
      </c>
      <c r="S349" s="99">
        <f t="shared" si="335"/>
        <v>0</v>
      </c>
      <c r="T349" s="100">
        <f t="shared" si="336"/>
        <v>0</v>
      </c>
      <c r="U349" s="101">
        <f t="shared" si="337"/>
        <v>0</v>
      </c>
    </row>
    <row r="350" spans="1:21" hidden="1">
      <c r="A350" s="48"/>
      <c r="B350" s="43"/>
      <c r="C350" s="49"/>
      <c r="D350" s="76"/>
      <c r="E350" s="164">
        <v>613900</v>
      </c>
      <c r="F350" s="169" t="s">
        <v>84</v>
      </c>
      <c r="G350" s="99">
        <f>Godišnji!G349</f>
        <v>0</v>
      </c>
      <c r="H350" s="100">
        <v>0</v>
      </c>
      <c r="I350" s="98">
        <f t="shared" si="331"/>
        <v>0</v>
      </c>
      <c r="J350" s="52"/>
      <c r="K350" s="53"/>
      <c r="L350" s="98">
        <f t="shared" si="332"/>
        <v>0</v>
      </c>
      <c r="M350" s="52"/>
      <c r="N350" s="53"/>
      <c r="O350" s="98">
        <f t="shared" si="333"/>
        <v>0</v>
      </c>
      <c r="P350" s="52"/>
      <c r="Q350" s="53"/>
      <c r="R350" s="98">
        <f t="shared" si="334"/>
        <v>0</v>
      </c>
      <c r="S350" s="99">
        <f t="shared" si="335"/>
        <v>0</v>
      </c>
      <c r="T350" s="100">
        <f t="shared" si="336"/>
        <v>0</v>
      </c>
      <c r="U350" s="101">
        <f t="shared" si="337"/>
        <v>0</v>
      </c>
    </row>
    <row r="351" spans="1:21" hidden="1">
      <c r="A351" s="40"/>
      <c r="B351" s="41"/>
      <c r="C351" s="42"/>
      <c r="D351" s="76"/>
      <c r="E351" s="163">
        <v>821000</v>
      </c>
      <c r="F351" s="167" t="s">
        <v>85</v>
      </c>
      <c r="G351" s="94">
        <f>SUM(G352:G353)</f>
        <v>1000</v>
      </c>
      <c r="H351" s="95">
        <f t="shared" ref="H351:U351" si="338">SUM(H352:H353)</f>
        <v>0</v>
      </c>
      <c r="I351" s="96">
        <f t="shared" si="338"/>
        <v>1000</v>
      </c>
      <c r="J351" s="94">
        <f t="shared" si="338"/>
        <v>0</v>
      </c>
      <c r="K351" s="95">
        <f t="shared" si="338"/>
        <v>0</v>
      </c>
      <c r="L351" s="96">
        <f t="shared" si="338"/>
        <v>0</v>
      </c>
      <c r="M351" s="94">
        <f t="shared" si="338"/>
        <v>0</v>
      </c>
      <c r="N351" s="95">
        <f t="shared" si="338"/>
        <v>0</v>
      </c>
      <c r="O351" s="96">
        <f t="shared" si="338"/>
        <v>0</v>
      </c>
      <c r="P351" s="94">
        <f t="shared" si="338"/>
        <v>0</v>
      </c>
      <c r="Q351" s="95">
        <f t="shared" si="338"/>
        <v>0</v>
      </c>
      <c r="R351" s="96">
        <f t="shared" si="338"/>
        <v>0</v>
      </c>
      <c r="S351" s="94">
        <f t="shared" si="338"/>
        <v>0</v>
      </c>
      <c r="T351" s="95">
        <f t="shared" si="338"/>
        <v>0</v>
      </c>
      <c r="U351" s="97">
        <f t="shared" si="338"/>
        <v>0</v>
      </c>
    </row>
    <row r="352" spans="1:21" hidden="1">
      <c r="A352" s="48"/>
      <c r="B352" s="43"/>
      <c r="C352" s="49"/>
      <c r="D352" s="76"/>
      <c r="E352" s="164">
        <v>821200</v>
      </c>
      <c r="F352" s="168" t="s">
        <v>86</v>
      </c>
      <c r="G352" s="99">
        <f>Godišnji!G351</f>
        <v>0</v>
      </c>
      <c r="H352" s="100">
        <v>0</v>
      </c>
      <c r="I352" s="98">
        <f>SUM(G352:H352)</f>
        <v>0</v>
      </c>
      <c r="J352" s="52"/>
      <c r="K352" s="53"/>
      <c r="L352" s="98">
        <f>SUM(J352:K352)</f>
        <v>0</v>
      </c>
      <c r="M352" s="52"/>
      <c r="N352" s="53"/>
      <c r="O352" s="98">
        <f>SUM(M352:N352)</f>
        <v>0</v>
      </c>
      <c r="P352" s="52"/>
      <c r="Q352" s="53"/>
      <c r="R352" s="98">
        <f>SUM(P352:Q352)</f>
        <v>0</v>
      </c>
      <c r="S352" s="99">
        <f t="shared" ref="S352:S353" si="339">P352+M352+J352</f>
        <v>0</v>
      </c>
      <c r="T352" s="100">
        <f t="shared" ref="T352:T353" si="340">Q352+N352+K352</f>
        <v>0</v>
      </c>
      <c r="U352" s="101">
        <f>SUM(S352:T352)</f>
        <v>0</v>
      </c>
    </row>
    <row r="353" spans="1:21" ht="12.75" hidden="1" thickBot="1">
      <c r="A353" s="55"/>
      <c r="B353" s="56"/>
      <c r="C353" s="57"/>
      <c r="D353" s="81"/>
      <c r="E353" s="165">
        <v>821300</v>
      </c>
      <c r="F353" s="170" t="s">
        <v>87</v>
      </c>
      <c r="G353" s="122">
        <f>Godišnji!G352</f>
        <v>1000</v>
      </c>
      <c r="H353" s="104">
        <v>0</v>
      </c>
      <c r="I353" s="102">
        <f>SUM(G353:H353)</f>
        <v>1000</v>
      </c>
      <c r="J353" s="60"/>
      <c r="K353" s="61"/>
      <c r="L353" s="102">
        <f>SUM(J353:K353)</f>
        <v>0</v>
      </c>
      <c r="M353" s="60"/>
      <c r="N353" s="61"/>
      <c r="O353" s="102">
        <f>SUM(M353:N353)</f>
        <v>0</v>
      </c>
      <c r="P353" s="60"/>
      <c r="Q353" s="61"/>
      <c r="R353" s="102">
        <f>SUM(P353:Q353)</f>
        <v>0</v>
      </c>
      <c r="S353" s="103">
        <f t="shared" si="339"/>
        <v>0</v>
      </c>
      <c r="T353" s="104">
        <f t="shared" si="340"/>
        <v>0</v>
      </c>
      <c r="U353" s="105">
        <f>SUM(S353:T353)</f>
        <v>0</v>
      </c>
    </row>
    <row r="354" spans="1:21" ht="12.75" hidden="1" thickBot="1">
      <c r="A354" s="62"/>
      <c r="B354" s="63"/>
      <c r="C354" s="64"/>
      <c r="D354" s="78"/>
      <c r="E354" s="63"/>
      <c r="F354" s="171" t="s">
        <v>125</v>
      </c>
      <c r="G354" s="106">
        <f>G334+G338+G340+G351</f>
        <v>83810</v>
      </c>
      <c r="H354" s="107">
        <f t="shared" ref="H354:U354" si="341">H334+H338+H340+H351</f>
        <v>0</v>
      </c>
      <c r="I354" s="108">
        <f t="shared" si="341"/>
        <v>83810</v>
      </c>
      <c r="J354" s="106">
        <f t="shared" si="341"/>
        <v>0</v>
      </c>
      <c r="K354" s="107">
        <f t="shared" si="341"/>
        <v>0</v>
      </c>
      <c r="L354" s="108">
        <f t="shared" si="341"/>
        <v>0</v>
      </c>
      <c r="M354" s="106">
        <f t="shared" si="341"/>
        <v>0</v>
      </c>
      <c r="N354" s="107">
        <f t="shared" si="341"/>
        <v>0</v>
      </c>
      <c r="O354" s="108">
        <f t="shared" si="341"/>
        <v>0</v>
      </c>
      <c r="P354" s="106">
        <f t="shared" si="341"/>
        <v>0</v>
      </c>
      <c r="Q354" s="107">
        <f t="shared" si="341"/>
        <v>0</v>
      </c>
      <c r="R354" s="108">
        <f t="shared" si="341"/>
        <v>0</v>
      </c>
      <c r="S354" s="106">
        <f t="shared" si="341"/>
        <v>0</v>
      </c>
      <c r="T354" s="107">
        <f t="shared" si="341"/>
        <v>0</v>
      </c>
      <c r="U354" s="109">
        <f t="shared" si="341"/>
        <v>0</v>
      </c>
    </row>
    <row r="355" spans="1:21" hidden="1">
      <c r="D355" s="67"/>
      <c r="G355" s="179"/>
      <c r="H355" s="179"/>
      <c r="I355" s="179"/>
      <c r="U355" s="137"/>
    </row>
    <row r="356" spans="1:21">
      <c r="A356" s="172" t="s">
        <v>126</v>
      </c>
      <c r="B356" s="173" t="s">
        <v>67</v>
      </c>
      <c r="C356" s="174" t="s">
        <v>68</v>
      </c>
      <c r="D356" s="76"/>
      <c r="E356" s="43"/>
      <c r="F356" s="167" t="s">
        <v>127</v>
      </c>
      <c r="G356" s="180"/>
      <c r="H356" s="181"/>
      <c r="I356" s="182"/>
      <c r="J356" s="48"/>
      <c r="K356" s="43"/>
      <c r="L356" s="49"/>
      <c r="M356" s="48"/>
      <c r="N356" s="43"/>
      <c r="O356" s="49"/>
      <c r="P356" s="48"/>
      <c r="Q356" s="43"/>
      <c r="R356" s="49"/>
      <c r="S356" s="48"/>
      <c r="T356" s="43"/>
      <c r="U356" s="74"/>
    </row>
    <row r="357" spans="1:21">
      <c r="A357" s="40"/>
      <c r="B357" s="41"/>
      <c r="C357" s="42"/>
      <c r="D357" s="76"/>
      <c r="E357" s="163">
        <v>611000</v>
      </c>
      <c r="F357" s="167" t="s">
        <v>69</v>
      </c>
      <c r="G357" s="94">
        <f>SUM(G358:G360)</f>
        <v>192100</v>
      </c>
      <c r="H357" s="95">
        <f t="shared" ref="H357:U357" si="342">SUM(H358:H360)</f>
        <v>0</v>
      </c>
      <c r="I357" s="96">
        <f t="shared" si="342"/>
        <v>192100</v>
      </c>
      <c r="J357" s="94">
        <f t="shared" si="342"/>
        <v>0</v>
      </c>
      <c r="K357" s="95">
        <f t="shared" si="342"/>
        <v>0</v>
      </c>
      <c r="L357" s="96">
        <f t="shared" si="342"/>
        <v>0</v>
      </c>
      <c r="M357" s="94">
        <f t="shared" si="342"/>
        <v>0</v>
      </c>
      <c r="N357" s="95">
        <f t="shared" si="342"/>
        <v>0</v>
      </c>
      <c r="O357" s="96">
        <f t="shared" si="342"/>
        <v>0</v>
      </c>
      <c r="P357" s="94">
        <f t="shared" si="342"/>
        <v>0</v>
      </c>
      <c r="Q357" s="95">
        <f t="shared" si="342"/>
        <v>0</v>
      </c>
      <c r="R357" s="96">
        <f t="shared" si="342"/>
        <v>0</v>
      </c>
      <c r="S357" s="94">
        <f t="shared" si="342"/>
        <v>0</v>
      </c>
      <c r="T357" s="95">
        <f t="shared" si="342"/>
        <v>0</v>
      </c>
      <c r="U357" s="97">
        <f t="shared" si="342"/>
        <v>0</v>
      </c>
    </row>
    <row r="358" spans="1:21">
      <c r="A358" s="48"/>
      <c r="B358" s="43"/>
      <c r="C358" s="49"/>
      <c r="D358" s="76"/>
      <c r="E358" s="164">
        <v>611100</v>
      </c>
      <c r="F358" s="168" t="s">
        <v>70</v>
      </c>
      <c r="G358" s="99">
        <f>Godišnji!G357</f>
        <v>160270</v>
      </c>
      <c r="H358" s="100">
        <v>0</v>
      </c>
      <c r="I358" s="98">
        <f>SUM(G358:H358)</f>
        <v>160270</v>
      </c>
      <c r="J358" s="52"/>
      <c r="K358" s="53"/>
      <c r="L358" s="98">
        <f>SUM(J358:K358)</f>
        <v>0</v>
      </c>
      <c r="M358" s="52"/>
      <c r="N358" s="53"/>
      <c r="O358" s="98">
        <f>SUM(M358:N358)</f>
        <v>0</v>
      </c>
      <c r="P358" s="52"/>
      <c r="Q358" s="53"/>
      <c r="R358" s="98">
        <f>SUM(P358:Q358)</f>
        <v>0</v>
      </c>
      <c r="S358" s="99">
        <f>P358+M358+J358</f>
        <v>0</v>
      </c>
      <c r="T358" s="100">
        <f>Q358+N358+K358</f>
        <v>0</v>
      </c>
      <c r="U358" s="101">
        <f>SUM(S358:T358)</f>
        <v>0</v>
      </c>
    </row>
    <row r="359" spans="1:21">
      <c r="A359" s="48"/>
      <c r="B359" s="43"/>
      <c r="C359" s="49"/>
      <c r="D359" s="76"/>
      <c r="E359" s="164">
        <v>611200</v>
      </c>
      <c r="F359" s="168" t="s">
        <v>71</v>
      </c>
      <c r="G359" s="99">
        <f>Godišnji!G358</f>
        <v>31830</v>
      </c>
      <c r="H359" s="100">
        <v>0</v>
      </c>
      <c r="I359" s="98">
        <f t="shared" ref="I359:I360" si="343">SUM(G359:H359)</f>
        <v>31830</v>
      </c>
      <c r="J359" s="52"/>
      <c r="K359" s="53"/>
      <c r="L359" s="98">
        <f t="shared" ref="L359:L360" si="344">SUM(J359:K359)</f>
        <v>0</v>
      </c>
      <c r="M359" s="52"/>
      <c r="N359" s="53"/>
      <c r="O359" s="98">
        <f t="shared" ref="O359:O360" si="345">SUM(M359:N359)</f>
        <v>0</v>
      </c>
      <c r="P359" s="52"/>
      <c r="Q359" s="53"/>
      <c r="R359" s="98">
        <f t="shared" ref="R359:R360" si="346">SUM(P359:Q359)</f>
        <v>0</v>
      </c>
      <c r="S359" s="99">
        <f t="shared" ref="S359:S360" si="347">P359+M359+J359</f>
        <v>0</v>
      </c>
      <c r="T359" s="100">
        <f t="shared" ref="T359:T360" si="348">Q359+N359+K359</f>
        <v>0</v>
      </c>
      <c r="U359" s="101">
        <f t="shared" ref="U359:U360" si="349">SUM(S359:T359)</f>
        <v>0</v>
      </c>
    </row>
    <row r="360" spans="1:21">
      <c r="A360" s="48"/>
      <c r="B360" s="43"/>
      <c r="C360" s="49"/>
      <c r="D360" s="76"/>
      <c r="E360" s="164">
        <v>611200</v>
      </c>
      <c r="F360" s="168" t="s">
        <v>72</v>
      </c>
      <c r="G360" s="99">
        <f>Godišnji!G359</f>
        <v>0</v>
      </c>
      <c r="H360" s="100">
        <v>0</v>
      </c>
      <c r="I360" s="98">
        <f t="shared" si="343"/>
        <v>0</v>
      </c>
      <c r="J360" s="52"/>
      <c r="K360" s="53"/>
      <c r="L360" s="98">
        <f t="shared" si="344"/>
        <v>0</v>
      </c>
      <c r="M360" s="52"/>
      <c r="N360" s="53"/>
      <c r="O360" s="98">
        <f t="shared" si="345"/>
        <v>0</v>
      </c>
      <c r="P360" s="52"/>
      <c r="Q360" s="53"/>
      <c r="R360" s="98">
        <f t="shared" si="346"/>
        <v>0</v>
      </c>
      <c r="S360" s="99">
        <f t="shared" si="347"/>
        <v>0</v>
      </c>
      <c r="T360" s="100">
        <f t="shared" si="348"/>
        <v>0</v>
      </c>
      <c r="U360" s="101">
        <f t="shared" si="349"/>
        <v>0</v>
      </c>
    </row>
    <row r="361" spans="1:21">
      <c r="A361" s="40"/>
      <c r="B361" s="41"/>
      <c r="C361" s="42"/>
      <c r="D361" s="76"/>
      <c r="E361" s="163">
        <v>612000</v>
      </c>
      <c r="F361" s="167" t="s">
        <v>73</v>
      </c>
      <c r="G361" s="94">
        <f>G362</f>
        <v>17410</v>
      </c>
      <c r="H361" s="95">
        <f t="shared" ref="H361:U361" si="350">H362</f>
        <v>0</v>
      </c>
      <c r="I361" s="96">
        <f t="shared" si="350"/>
        <v>17410</v>
      </c>
      <c r="J361" s="94">
        <f t="shared" si="350"/>
        <v>0</v>
      </c>
      <c r="K361" s="95">
        <f t="shared" si="350"/>
        <v>0</v>
      </c>
      <c r="L361" s="96">
        <f t="shared" si="350"/>
        <v>0</v>
      </c>
      <c r="M361" s="94">
        <f t="shared" si="350"/>
        <v>0</v>
      </c>
      <c r="N361" s="95">
        <f t="shared" si="350"/>
        <v>0</v>
      </c>
      <c r="O361" s="96">
        <f t="shared" si="350"/>
        <v>0</v>
      </c>
      <c r="P361" s="94">
        <f t="shared" si="350"/>
        <v>0</v>
      </c>
      <c r="Q361" s="95">
        <f t="shared" si="350"/>
        <v>0</v>
      </c>
      <c r="R361" s="96">
        <f t="shared" si="350"/>
        <v>0</v>
      </c>
      <c r="S361" s="94">
        <f t="shared" si="350"/>
        <v>0</v>
      </c>
      <c r="T361" s="95">
        <f t="shared" si="350"/>
        <v>0</v>
      </c>
      <c r="U361" s="97">
        <f t="shared" si="350"/>
        <v>0</v>
      </c>
    </row>
    <row r="362" spans="1:21">
      <c r="A362" s="48"/>
      <c r="B362" s="43"/>
      <c r="C362" s="49"/>
      <c r="D362" s="76"/>
      <c r="E362" s="164">
        <v>612100</v>
      </c>
      <c r="F362" s="168" t="s">
        <v>73</v>
      </c>
      <c r="G362" s="99">
        <f>Godišnji!G361</f>
        <v>17410</v>
      </c>
      <c r="H362" s="100">
        <v>0</v>
      </c>
      <c r="I362" s="98">
        <f>SUM(G362:H362)</f>
        <v>17410</v>
      </c>
      <c r="J362" s="52"/>
      <c r="K362" s="53"/>
      <c r="L362" s="98">
        <f>SUM(J362:K362)</f>
        <v>0</v>
      </c>
      <c r="M362" s="52"/>
      <c r="N362" s="53"/>
      <c r="O362" s="98">
        <f>SUM(M362:N362)</f>
        <v>0</v>
      </c>
      <c r="P362" s="52"/>
      <c r="Q362" s="53"/>
      <c r="R362" s="98">
        <f>SUM(P362:Q362)</f>
        <v>0</v>
      </c>
      <c r="S362" s="99">
        <f t="shared" ref="S362" si="351">P362+M362+J362</f>
        <v>0</v>
      </c>
      <c r="T362" s="100">
        <f t="shared" ref="T362" si="352">Q362+N362+K362</f>
        <v>0</v>
      </c>
      <c r="U362" s="101">
        <f>SUM(S362:T362)</f>
        <v>0</v>
      </c>
    </row>
    <row r="363" spans="1:21">
      <c r="A363" s="40"/>
      <c r="B363" s="41"/>
      <c r="C363" s="42"/>
      <c r="D363" s="76"/>
      <c r="E363" s="163">
        <v>613000</v>
      </c>
      <c r="F363" s="167" t="s">
        <v>74</v>
      </c>
      <c r="G363" s="94">
        <f>SUM(G364:G373)</f>
        <v>74600</v>
      </c>
      <c r="H363" s="95">
        <f t="shared" ref="H363:U363" si="353">SUM(H364:H373)</f>
        <v>0</v>
      </c>
      <c r="I363" s="96">
        <f t="shared" si="353"/>
        <v>74600</v>
      </c>
      <c r="J363" s="94">
        <f t="shared" si="353"/>
        <v>0</v>
      </c>
      <c r="K363" s="95">
        <f t="shared" si="353"/>
        <v>0</v>
      </c>
      <c r="L363" s="96">
        <f t="shared" si="353"/>
        <v>0</v>
      </c>
      <c r="M363" s="94">
        <f t="shared" si="353"/>
        <v>0</v>
      </c>
      <c r="N363" s="95">
        <f t="shared" si="353"/>
        <v>0</v>
      </c>
      <c r="O363" s="96">
        <f t="shared" si="353"/>
        <v>0</v>
      </c>
      <c r="P363" s="94">
        <f t="shared" si="353"/>
        <v>0</v>
      </c>
      <c r="Q363" s="95">
        <f t="shared" si="353"/>
        <v>0</v>
      </c>
      <c r="R363" s="96">
        <f t="shared" si="353"/>
        <v>0</v>
      </c>
      <c r="S363" s="94">
        <f t="shared" si="353"/>
        <v>0</v>
      </c>
      <c r="T363" s="95">
        <f t="shared" si="353"/>
        <v>0</v>
      </c>
      <c r="U363" s="97">
        <f t="shared" si="353"/>
        <v>0</v>
      </c>
    </row>
    <row r="364" spans="1:21">
      <c r="A364" s="48"/>
      <c r="B364" s="43"/>
      <c r="C364" s="49"/>
      <c r="D364" s="76"/>
      <c r="E364" s="164">
        <v>613100</v>
      </c>
      <c r="F364" s="169" t="s">
        <v>75</v>
      </c>
      <c r="G364" s="99">
        <f>Godišnji!G363</f>
        <v>5000</v>
      </c>
      <c r="H364" s="100">
        <v>0</v>
      </c>
      <c r="I364" s="98">
        <f t="shared" ref="I364:I373" si="354">SUM(G364:H364)</f>
        <v>5000</v>
      </c>
      <c r="J364" s="52"/>
      <c r="K364" s="53"/>
      <c r="L364" s="98">
        <f t="shared" ref="L364:L373" si="355">SUM(J364:K364)</f>
        <v>0</v>
      </c>
      <c r="M364" s="52"/>
      <c r="N364" s="53"/>
      <c r="O364" s="98">
        <f t="shared" ref="O364:O373" si="356">SUM(M364:N364)</f>
        <v>0</v>
      </c>
      <c r="P364" s="52"/>
      <c r="Q364" s="53"/>
      <c r="R364" s="98">
        <f t="shared" ref="R364:R373" si="357">SUM(P364:Q364)</f>
        <v>0</v>
      </c>
      <c r="S364" s="99">
        <f t="shared" ref="S364:S373" si="358">P364+M364+J364</f>
        <v>0</v>
      </c>
      <c r="T364" s="100">
        <f t="shared" ref="T364:T373" si="359">Q364+N364+K364</f>
        <v>0</v>
      </c>
      <c r="U364" s="101">
        <f t="shared" ref="U364:U373" si="360">SUM(S364:T364)</f>
        <v>0</v>
      </c>
    </row>
    <row r="365" spans="1:21">
      <c r="A365" s="48"/>
      <c r="B365" s="43"/>
      <c r="C365" s="49"/>
      <c r="D365" s="76"/>
      <c r="E365" s="164">
        <v>613200</v>
      </c>
      <c r="F365" s="169" t="s">
        <v>76</v>
      </c>
      <c r="G365" s="99">
        <f>Godišnji!G364</f>
        <v>0</v>
      </c>
      <c r="H365" s="100">
        <v>0</v>
      </c>
      <c r="I365" s="98">
        <f t="shared" si="354"/>
        <v>0</v>
      </c>
      <c r="J365" s="52"/>
      <c r="K365" s="53"/>
      <c r="L365" s="98">
        <f t="shared" si="355"/>
        <v>0</v>
      </c>
      <c r="M365" s="52"/>
      <c r="N365" s="53"/>
      <c r="O365" s="98">
        <f t="shared" si="356"/>
        <v>0</v>
      </c>
      <c r="P365" s="52"/>
      <c r="Q365" s="53"/>
      <c r="R365" s="98">
        <f t="shared" si="357"/>
        <v>0</v>
      </c>
      <c r="S365" s="99">
        <f t="shared" si="358"/>
        <v>0</v>
      </c>
      <c r="T365" s="100">
        <f t="shared" si="359"/>
        <v>0</v>
      </c>
      <c r="U365" s="101">
        <f t="shared" si="360"/>
        <v>0</v>
      </c>
    </row>
    <row r="366" spans="1:21">
      <c r="A366" s="48"/>
      <c r="B366" s="43"/>
      <c r="C366" s="49"/>
      <c r="D366" s="76"/>
      <c r="E366" s="164">
        <v>613300</v>
      </c>
      <c r="F366" s="169" t="s">
        <v>77</v>
      </c>
      <c r="G366" s="99">
        <f>Godišnji!G365</f>
        <v>3500</v>
      </c>
      <c r="H366" s="100">
        <v>0</v>
      </c>
      <c r="I366" s="98">
        <f t="shared" si="354"/>
        <v>3500</v>
      </c>
      <c r="J366" s="52"/>
      <c r="K366" s="53"/>
      <c r="L366" s="98">
        <f t="shared" si="355"/>
        <v>0</v>
      </c>
      <c r="M366" s="52"/>
      <c r="N366" s="53"/>
      <c r="O366" s="98">
        <f t="shared" si="356"/>
        <v>0</v>
      </c>
      <c r="P366" s="52"/>
      <c r="Q366" s="53"/>
      <c r="R366" s="98">
        <f t="shared" si="357"/>
        <v>0</v>
      </c>
      <c r="S366" s="99">
        <f t="shared" si="358"/>
        <v>0</v>
      </c>
      <c r="T366" s="100">
        <f t="shared" si="359"/>
        <v>0</v>
      </c>
      <c r="U366" s="101">
        <f t="shared" si="360"/>
        <v>0</v>
      </c>
    </row>
    <row r="367" spans="1:21">
      <c r="A367" s="48"/>
      <c r="B367" s="43"/>
      <c r="C367" s="49"/>
      <c r="D367" s="76"/>
      <c r="E367" s="164">
        <v>613400</v>
      </c>
      <c r="F367" s="169" t="s">
        <v>78</v>
      </c>
      <c r="G367" s="99">
        <f>Godišnji!G366</f>
        <v>100</v>
      </c>
      <c r="H367" s="100">
        <v>0</v>
      </c>
      <c r="I367" s="98">
        <f t="shared" si="354"/>
        <v>100</v>
      </c>
      <c r="J367" s="52"/>
      <c r="K367" s="53"/>
      <c r="L367" s="98">
        <f t="shared" si="355"/>
        <v>0</v>
      </c>
      <c r="M367" s="52"/>
      <c r="N367" s="53"/>
      <c r="O367" s="98">
        <f t="shared" si="356"/>
        <v>0</v>
      </c>
      <c r="P367" s="52"/>
      <c r="Q367" s="53"/>
      <c r="R367" s="98">
        <f t="shared" si="357"/>
        <v>0</v>
      </c>
      <c r="S367" s="99">
        <f t="shared" si="358"/>
        <v>0</v>
      </c>
      <c r="T367" s="100">
        <f t="shared" si="359"/>
        <v>0</v>
      </c>
      <c r="U367" s="101">
        <f t="shared" si="360"/>
        <v>0</v>
      </c>
    </row>
    <row r="368" spans="1:21">
      <c r="A368" s="48"/>
      <c r="B368" s="43"/>
      <c r="C368" s="49"/>
      <c r="D368" s="76"/>
      <c r="E368" s="164">
        <v>613500</v>
      </c>
      <c r="F368" s="169" t="s">
        <v>79</v>
      </c>
      <c r="G368" s="99">
        <f>Godišnji!G367</f>
        <v>0</v>
      </c>
      <c r="H368" s="100">
        <v>0</v>
      </c>
      <c r="I368" s="98">
        <f t="shared" si="354"/>
        <v>0</v>
      </c>
      <c r="J368" s="52"/>
      <c r="K368" s="53"/>
      <c r="L368" s="98">
        <f t="shared" si="355"/>
        <v>0</v>
      </c>
      <c r="M368" s="52"/>
      <c r="N368" s="53"/>
      <c r="O368" s="98">
        <f t="shared" si="356"/>
        <v>0</v>
      </c>
      <c r="P368" s="52"/>
      <c r="Q368" s="53"/>
      <c r="R368" s="98">
        <f t="shared" si="357"/>
        <v>0</v>
      </c>
      <c r="S368" s="99">
        <f t="shared" si="358"/>
        <v>0</v>
      </c>
      <c r="T368" s="100">
        <f t="shared" si="359"/>
        <v>0</v>
      </c>
      <c r="U368" s="101">
        <f t="shared" si="360"/>
        <v>0</v>
      </c>
    </row>
    <row r="369" spans="1:21">
      <c r="A369" s="48"/>
      <c r="B369" s="43"/>
      <c r="C369" s="49"/>
      <c r="D369" s="76"/>
      <c r="E369" s="164">
        <v>613600</v>
      </c>
      <c r="F369" s="169" t="s">
        <v>82</v>
      </c>
      <c r="G369" s="99">
        <f>Godišnji!G368</f>
        <v>0</v>
      </c>
      <c r="H369" s="100">
        <v>0</v>
      </c>
      <c r="I369" s="98">
        <f t="shared" si="354"/>
        <v>0</v>
      </c>
      <c r="J369" s="52"/>
      <c r="K369" s="53"/>
      <c r="L369" s="98">
        <f t="shared" si="355"/>
        <v>0</v>
      </c>
      <c r="M369" s="52"/>
      <c r="N369" s="53"/>
      <c r="O369" s="98">
        <f t="shared" si="356"/>
        <v>0</v>
      </c>
      <c r="P369" s="52"/>
      <c r="Q369" s="53"/>
      <c r="R369" s="98">
        <f t="shared" si="357"/>
        <v>0</v>
      </c>
      <c r="S369" s="99">
        <f t="shared" si="358"/>
        <v>0</v>
      </c>
      <c r="T369" s="100">
        <f t="shared" si="359"/>
        <v>0</v>
      </c>
      <c r="U369" s="101">
        <f t="shared" si="360"/>
        <v>0</v>
      </c>
    </row>
    <row r="370" spans="1:21">
      <c r="A370" s="48"/>
      <c r="B370" s="43"/>
      <c r="C370" s="49"/>
      <c r="D370" s="76"/>
      <c r="E370" s="164">
        <v>613700</v>
      </c>
      <c r="F370" s="169" t="s">
        <v>80</v>
      </c>
      <c r="G370" s="99">
        <f>Godišnji!G369</f>
        <v>1000</v>
      </c>
      <c r="H370" s="100">
        <v>0</v>
      </c>
      <c r="I370" s="98">
        <f t="shared" si="354"/>
        <v>1000</v>
      </c>
      <c r="J370" s="52"/>
      <c r="K370" s="53"/>
      <c r="L370" s="98">
        <f t="shared" si="355"/>
        <v>0</v>
      </c>
      <c r="M370" s="52"/>
      <c r="N370" s="53"/>
      <c r="O370" s="98">
        <f t="shared" si="356"/>
        <v>0</v>
      </c>
      <c r="P370" s="52"/>
      <c r="Q370" s="53"/>
      <c r="R370" s="98">
        <f t="shared" si="357"/>
        <v>0</v>
      </c>
      <c r="S370" s="99">
        <f t="shared" si="358"/>
        <v>0</v>
      </c>
      <c r="T370" s="100">
        <f t="shared" si="359"/>
        <v>0</v>
      </c>
      <c r="U370" s="101">
        <f t="shared" si="360"/>
        <v>0</v>
      </c>
    </row>
    <row r="371" spans="1:21">
      <c r="A371" s="48"/>
      <c r="B371" s="43"/>
      <c r="C371" s="49"/>
      <c r="D371" s="76"/>
      <c r="E371" s="164">
        <v>613800</v>
      </c>
      <c r="F371" s="169" t="s">
        <v>83</v>
      </c>
      <c r="G371" s="99">
        <f>Godišnji!G370</f>
        <v>0</v>
      </c>
      <c r="H371" s="100">
        <v>0</v>
      </c>
      <c r="I371" s="98">
        <f t="shared" si="354"/>
        <v>0</v>
      </c>
      <c r="J371" s="52"/>
      <c r="K371" s="53"/>
      <c r="L371" s="98">
        <f t="shared" si="355"/>
        <v>0</v>
      </c>
      <c r="M371" s="52"/>
      <c r="N371" s="53"/>
      <c r="O371" s="98">
        <f t="shared" si="356"/>
        <v>0</v>
      </c>
      <c r="P371" s="52"/>
      <c r="Q371" s="53"/>
      <c r="R371" s="98">
        <f t="shared" si="357"/>
        <v>0</v>
      </c>
      <c r="S371" s="99">
        <f t="shared" si="358"/>
        <v>0</v>
      </c>
      <c r="T371" s="100">
        <f t="shared" si="359"/>
        <v>0</v>
      </c>
      <c r="U371" s="101">
        <f t="shared" si="360"/>
        <v>0</v>
      </c>
    </row>
    <row r="372" spans="1:21">
      <c r="A372" s="48"/>
      <c r="B372" s="43"/>
      <c r="C372" s="49"/>
      <c r="D372" s="76"/>
      <c r="E372" s="164">
        <v>613900</v>
      </c>
      <c r="F372" s="169" t="s">
        <v>81</v>
      </c>
      <c r="G372" s="99">
        <f>Godišnji!G371</f>
        <v>15000</v>
      </c>
      <c r="H372" s="100">
        <v>0</v>
      </c>
      <c r="I372" s="98">
        <f t="shared" si="354"/>
        <v>15000</v>
      </c>
      <c r="J372" s="52"/>
      <c r="K372" s="53"/>
      <c r="L372" s="98">
        <f t="shared" si="355"/>
        <v>0</v>
      </c>
      <c r="M372" s="52"/>
      <c r="N372" s="53"/>
      <c r="O372" s="98">
        <f t="shared" si="356"/>
        <v>0</v>
      </c>
      <c r="P372" s="52"/>
      <c r="Q372" s="53"/>
      <c r="R372" s="98">
        <f t="shared" si="357"/>
        <v>0</v>
      </c>
      <c r="S372" s="99">
        <f t="shared" si="358"/>
        <v>0</v>
      </c>
      <c r="T372" s="100">
        <f t="shared" si="359"/>
        <v>0</v>
      </c>
      <c r="U372" s="101">
        <f t="shared" si="360"/>
        <v>0</v>
      </c>
    </row>
    <row r="373" spans="1:21">
      <c r="A373" s="48"/>
      <c r="B373" s="43"/>
      <c r="C373" s="49"/>
      <c r="D373" s="76"/>
      <c r="E373" s="164">
        <v>613900</v>
      </c>
      <c r="F373" s="169" t="s">
        <v>238</v>
      </c>
      <c r="G373" s="99">
        <f>Godišnji!G372</f>
        <v>50000</v>
      </c>
      <c r="H373" s="100">
        <v>0</v>
      </c>
      <c r="I373" s="98">
        <f t="shared" si="354"/>
        <v>50000</v>
      </c>
      <c r="J373" s="52"/>
      <c r="K373" s="53"/>
      <c r="L373" s="98">
        <f t="shared" si="355"/>
        <v>0</v>
      </c>
      <c r="M373" s="52"/>
      <c r="N373" s="53"/>
      <c r="O373" s="98">
        <f t="shared" si="356"/>
        <v>0</v>
      </c>
      <c r="P373" s="52"/>
      <c r="Q373" s="53"/>
      <c r="R373" s="98">
        <f t="shared" si="357"/>
        <v>0</v>
      </c>
      <c r="S373" s="99">
        <f t="shared" si="358"/>
        <v>0</v>
      </c>
      <c r="T373" s="100">
        <f t="shared" si="359"/>
        <v>0</v>
      </c>
      <c r="U373" s="101">
        <f t="shared" si="360"/>
        <v>0</v>
      </c>
    </row>
    <row r="374" spans="1:21">
      <c r="A374" s="40"/>
      <c r="B374" s="41"/>
      <c r="C374" s="42"/>
      <c r="D374" s="76"/>
      <c r="E374" s="163">
        <v>614000</v>
      </c>
      <c r="F374" s="167" t="s">
        <v>93</v>
      </c>
      <c r="G374" s="94">
        <f t="shared" ref="G374:U374" si="361">G375</f>
        <v>1300000</v>
      </c>
      <c r="H374" s="95">
        <f t="shared" si="361"/>
        <v>0</v>
      </c>
      <c r="I374" s="96">
        <f t="shared" si="361"/>
        <v>1300000</v>
      </c>
      <c r="J374" s="94">
        <f t="shared" si="361"/>
        <v>0</v>
      </c>
      <c r="K374" s="95">
        <f t="shared" si="361"/>
        <v>0</v>
      </c>
      <c r="L374" s="96">
        <f t="shared" si="361"/>
        <v>0</v>
      </c>
      <c r="M374" s="94">
        <f t="shared" si="361"/>
        <v>0</v>
      </c>
      <c r="N374" s="95">
        <f t="shared" si="361"/>
        <v>0</v>
      </c>
      <c r="O374" s="96">
        <f t="shared" si="361"/>
        <v>0</v>
      </c>
      <c r="P374" s="94">
        <f t="shared" si="361"/>
        <v>0</v>
      </c>
      <c r="Q374" s="95">
        <f t="shared" si="361"/>
        <v>0</v>
      </c>
      <c r="R374" s="96">
        <f t="shared" si="361"/>
        <v>0</v>
      </c>
      <c r="S374" s="94">
        <f t="shared" si="361"/>
        <v>0</v>
      </c>
      <c r="T374" s="95">
        <f t="shared" si="361"/>
        <v>0</v>
      </c>
      <c r="U374" s="97">
        <f t="shared" si="361"/>
        <v>0</v>
      </c>
    </row>
    <row r="375" spans="1:21">
      <c r="A375" s="48"/>
      <c r="B375" s="43"/>
      <c r="C375" s="49"/>
      <c r="D375" s="76"/>
      <c r="E375" s="164">
        <v>614500</v>
      </c>
      <c r="F375" s="169" t="s">
        <v>243</v>
      </c>
      <c r="G375" s="99">
        <f>Godišnji!G374</f>
        <v>1300000</v>
      </c>
      <c r="H375" s="100">
        <v>0</v>
      </c>
      <c r="I375" s="98">
        <f t="shared" ref="I375" si="362">SUM(G375:H375)</f>
        <v>1300000</v>
      </c>
      <c r="J375" s="52"/>
      <c r="K375" s="53"/>
      <c r="L375" s="98">
        <f t="shared" ref="L375" si="363">SUM(J375:K375)</f>
        <v>0</v>
      </c>
      <c r="M375" s="52"/>
      <c r="N375" s="53"/>
      <c r="O375" s="98">
        <f t="shared" ref="O375" si="364">SUM(M375:N375)</f>
        <v>0</v>
      </c>
      <c r="P375" s="52"/>
      <c r="Q375" s="53"/>
      <c r="R375" s="98">
        <f t="shared" ref="R375" si="365">SUM(P375:Q375)</f>
        <v>0</v>
      </c>
      <c r="S375" s="99">
        <f t="shared" ref="S375" si="366">P375+M375+J375</f>
        <v>0</v>
      </c>
      <c r="T375" s="100">
        <f t="shared" ref="T375" si="367">Q375+N375+K375</f>
        <v>0</v>
      </c>
      <c r="U375" s="101">
        <f t="shared" ref="U375" si="368">SUM(S375:T375)</f>
        <v>0</v>
      </c>
    </row>
    <row r="376" spans="1:21">
      <c r="A376" s="40"/>
      <c r="B376" s="41"/>
      <c r="C376" s="42"/>
      <c r="D376" s="76"/>
      <c r="E376" s="163">
        <v>821000</v>
      </c>
      <c r="F376" s="167" t="s">
        <v>85</v>
      </c>
      <c r="G376" s="94">
        <f>SUM(G377:G378)</f>
        <v>1000</v>
      </c>
      <c r="H376" s="95">
        <f t="shared" ref="H376:U376" si="369">SUM(H377:H378)</f>
        <v>0</v>
      </c>
      <c r="I376" s="96">
        <f t="shared" si="369"/>
        <v>1000</v>
      </c>
      <c r="J376" s="94">
        <f t="shared" si="369"/>
        <v>0</v>
      </c>
      <c r="K376" s="95">
        <f t="shared" si="369"/>
        <v>0</v>
      </c>
      <c r="L376" s="96">
        <f t="shared" si="369"/>
        <v>0</v>
      </c>
      <c r="M376" s="94">
        <f t="shared" si="369"/>
        <v>0</v>
      </c>
      <c r="N376" s="95">
        <f t="shared" si="369"/>
        <v>0</v>
      </c>
      <c r="O376" s="96">
        <f t="shared" si="369"/>
        <v>0</v>
      </c>
      <c r="P376" s="94">
        <f t="shared" si="369"/>
        <v>0</v>
      </c>
      <c r="Q376" s="95">
        <f t="shared" si="369"/>
        <v>0</v>
      </c>
      <c r="R376" s="96">
        <f t="shared" si="369"/>
        <v>0</v>
      </c>
      <c r="S376" s="94">
        <f t="shared" si="369"/>
        <v>0</v>
      </c>
      <c r="T376" s="95">
        <f t="shared" si="369"/>
        <v>0</v>
      </c>
      <c r="U376" s="97">
        <f t="shared" si="369"/>
        <v>0</v>
      </c>
    </row>
    <row r="377" spans="1:21">
      <c r="A377" s="48"/>
      <c r="B377" s="43"/>
      <c r="C377" s="49"/>
      <c r="D377" s="76"/>
      <c r="E377" s="164">
        <v>821200</v>
      </c>
      <c r="F377" s="168" t="s">
        <v>86</v>
      </c>
      <c r="G377" s="99">
        <f>Godišnji!G376</f>
        <v>0</v>
      </c>
      <c r="H377" s="100">
        <v>0</v>
      </c>
      <c r="I377" s="98">
        <f>SUM(G377:H377)</f>
        <v>0</v>
      </c>
      <c r="J377" s="52"/>
      <c r="K377" s="53"/>
      <c r="L377" s="98">
        <f>SUM(J377:K377)</f>
        <v>0</v>
      </c>
      <c r="M377" s="52"/>
      <c r="N377" s="53"/>
      <c r="O377" s="98">
        <f>SUM(M377:N377)</f>
        <v>0</v>
      </c>
      <c r="P377" s="52"/>
      <c r="Q377" s="53"/>
      <c r="R377" s="98">
        <f>SUM(P377:Q377)</f>
        <v>0</v>
      </c>
      <c r="S377" s="99">
        <f t="shared" ref="S377:S378" si="370">P377+M377+J377</f>
        <v>0</v>
      </c>
      <c r="T377" s="100">
        <f t="shared" ref="T377:T378" si="371">Q377+N377+K377</f>
        <v>0</v>
      </c>
      <c r="U377" s="101">
        <f>SUM(S377:T377)</f>
        <v>0</v>
      </c>
    </row>
    <row r="378" spans="1:21" ht="12.75" thickBot="1">
      <c r="A378" s="55"/>
      <c r="B378" s="56"/>
      <c r="C378" s="57"/>
      <c r="D378" s="81"/>
      <c r="E378" s="165">
        <v>821300</v>
      </c>
      <c r="F378" s="170" t="s">
        <v>87</v>
      </c>
      <c r="G378" s="122">
        <f>Godišnji!G377</f>
        <v>1000</v>
      </c>
      <c r="H378" s="104">
        <v>0</v>
      </c>
      <c r="I378" s="102">
        <f>SUM(G378:H378)</f>
        <v>1000</v>
      </c>
      <c r="J378" s="60"/>
      <c r="K378" s="61"/>
      <c r="L378" s="102">
        <f>SUM(J378:K378)</f>
        <v>0</v>
      </c>
      <c r="M378" s="60"/>
      <c r="N378" s="61"/>
      <c r="O378" s="102">
        <f>SUM(M378:N378)</f>
        <v>0</v>
      </c>
      <c r="P378" s="60"/>
      <c r="Q378" s="61"/>
      <c r="R378" s="102">
        <f>SUM(P378:Q378)</f>
        <v>0</v>
      </c>
      <c r="S378" s="103">
        <f t="shared" si="370"/>
        <v>0</v>
      </c>
      <c r="T378" s="104">
        <f t="shared" si="371"/>
        <v>0</v>
      </c>
      <c r="U378" s="105">
        <f>SUM(S378:T378)</f>
        <v>0</v>
      </c>
    </row>
    <row r="379" spans="1:21" ht="12.75" thickBot="1">
      <c r="A379" s="62"/>
      <c r="B379" s="63"/>
      <c r="C379" s="64"/>
      <c r="D379" s="78"/>
      <c r="E379" s="63"/>
      <c r="F379" s="171" t="s">
        <v>128</v>
      </c>
      <c r="G379" s="106">
        <f>G357+G361+G363+G374+G376</f>
        <v>1585110</v>
      </c>
      <c r="H379" s="107">
        <f t="shared" ref="H379:U379" si="372">H357+H361+H363+H374+H376</f>
        <v>0</v>
      </c>
      <c r="I379" s="108">
        <f t="shared" si="372"/>
        <v>1585110</v>
      </c>
      <c r="J379" s="106">
        <f t="shared" si="372"/>
        <v>0</v>
      </c>
      <c r="K379" s="107">
        <f t="shared" si="372"/>
        <v>0</v>
      </c>
      <c r="L379" s="108">
        <f t="shared" si="372"/>
        <v>0</v>
      </c>
      <c r="M379" s="106">
        <f t="shared" si="372"/>
        <v>0</v>
      </c>
      <c r="N379" s="107">
        <f t="shared" si="372"/>
        <v>0</v>
      </c>
      <c r="O379" s="108">
        <f t="shared" si="372"/>
        <v>0</v>
      </c>
      <c r="P379" s="106">
        <f t="shared" si="372"/>
        <v>0</v>
      </c>
      <c r="Q379" s="107">
        <f t="shared" si="372"/>
        <v>0</v>
      </c>
      <c r="R379" s="108">
        <f t="shared" si="372"/>
        <v>0</v>
      </c>
      <c r="S379" s="106">
        <f t="shared" si="372"/>
        <v>0</v>
      </c>
      <c r="T379" s="107">
        <f t="shared" si="372"/>
        <v>0</v>
      </c>
      <c r="U379" s="109">
        <f t="shared" si="372"/>
        <v>0</v>
      </c>
    </row>
    <row r="380" spans="1:21" hidden="1">
      <c r="D380" s="67"/>
      <c r="G380" s="179"/>
      <c r="H380" s="179"/>
      <c r="I380" s="179"/>
      <c r="U380" s="137"/>
    </row>
    <row r="381" spans="1:21" hidden="1">
      <c r="A381" s="172" t="s">
        <v>129</v>
      </c>
      <c r="B381" s="173" t="s">
        <v>67</v>
      </c>
      <c r="C381" s="174" t="s">
        <v>68</v>
      </c>
      <c r="D381" s="76"/>
      <c r="E381" s="43"/>
      <c r="F381" s="167" t="s">
        <v>30</v>
      </c>
      <c r="G381" s="180"/>
      <c r="H381" s="181"/>
      <c r="I381" s="182"/>
      <c r="J381" s="48"/>
      <c r="K381" s="43"/>
      <c r="L381" s="49"/>
      <c r="M381" s="48"/>
      <c r="N381" s="43"/>
      <c r="O381" s="49"/>
      <c r="P381" s="48"/>
      <c r="Q381" s="43"/>
      <c r="R381" s="49"/>
      <c r="S381" s="48"/>
      <c r="T381" s="43"/>
      <c r="U381" s="74"/>
    </row>
    <row r="382" spans="1:21" hidden="1">
      <c r="A382" s="40"/>
      <c r="B382" s="41"/>
      <c r="C382" s="42"/>
      <c r="D382" s="76"/>
      <c r="E382" s="163">
        <v>600000</v>
      </c>
      <c r="F382" s="167" t="s">
        <v>210</v>
      </c>
      <c r="G382" s="94">
        <f t="shared" ref="G382:U382" si="373">G383</f>
        <v>15000</v>
      </c>
      <c r="H382" s="95">
        <f t="shared" si="373"/>
        <v>0</v>
      </c>
      <c r="I382" s="96">
        <f t="shared" si="373"/>
        <v>15000</v>
      </c>
      <c r="J382" s="94">
        <f t="shared" si="373"/>
        <v>0</v>
      </c>
      <c r="K382" s="95">
        <f t="shared" si="373"/>
        <v>0</v>
      </c>
      <c r="L382" s="96">
        <f t="shared" si="373"/>
        <v>0</v>
      </c>
      <c r="M382" s="94">
        <f t="shared" si="373"/>
        <v>0</v>
      </c>
      <c r="N382" s="95">
        <f t="shared" si="373"/>
        <v>0</v>
      </c>
      <c r="O382" s="96">
        <f t="shared" si="373"/>
        <v>0</v>
      </c>
      <c r="P382" s="94">
        <f t="shared" si="373"/>
        <v>0</v>
      </c>
      <c r="Q382" s="95">
        <f t="shared" si="373"/>
        <v>0</v>
      </c>
      <c r="R382" s="96">
        <f t="shared" si="373"/>
        <v>0</v>
      </c>
      <c r="S382" s="94">
        <f t="shared" si="373"/>
        <v>0</v>
      </c>
      <c r="T382" s="95">
        <f t="shared" si="373"/>
        <v>0</v>
      </c>
      <c r="U382" s="127">
        <f t="shared" si="373"/>
        <v>0</v>
      </c>
    </row>
    <row r="383" spans="1:21" hidden="1">
      <c r="A383" s="48"/>
      <c r="B383" s="43"/>
      <c r="C383" s="49"/>
      <c r="D383" s="76"/>
      <c r="E383" s="164">
        <v>600000</v>
      </c>
      <c r="F383" s="168" t="s">
        <v>214</v>
      </c>
      <c r="G383" s="99">
        <f>Godišnji!G382</f>
        <v>15000</v>
      </c>
      <c r="H383" s="100">
        <v>0</v>
      </c>
      <c r="I383" s="98">
        <f>SUM(G383:H383)</f>
        <v>15000</v>
      </c>
      <c r="J383" s="52"/>
      <c r="K383" s="53"/>
      <c r="L383" s="98">
        <f>SUM(J383:K383)</f>
        <v>0</v>
      </c>
      <c r="M383" s="52"/>
      <c r="N383" s="53"/>
      <c r="O383" s="98">
        <f>SUM(M383:N383)</f>
        <v>0</v>
      </c>
      <c r="P383" s="52"/>
      <c r="Q383" s="53"/>
      <c r="R383" s="98">
        <f>SUM(P383:Q383)</f>
        <v>0</v>
      </c>
      <c r="S383" s="99">
        <f>P383+M383+J383</f>
        <v>0</v>
      </c>
      <c r="T383" s="100">
        <f>Q383+N383+K383</f>
        <v>0</v>
      </c>
      <c r="U383" s="101">
        <f>SUM(S383:T383)</f>
        <v>0</v>
      </c>
    </row>
    <row r="384" spans="1:21" hidden="1">
      <c r="A384" s="40"/>
      <c r="B384" s="41"/>
      <c r="C384" s="42"/>
      <c r="D384" s="76"/>
      <c r="E384" s="163">
        <v>611000</v>
      </c>
      <c r="F384" s="167" t="s">
        <v>69</v>
      </c>
      <c r="G384" s="94">
        <f>SUM(G385:G387)</f>
        <v>386910</v>
      </c>
      <c r="H384" s="95">
        <f>SUM(H385:H387)</f>
        <v>0</v>
      </c>
      <c r="I384" s="96">
        <f t="shared" ref="I384:U384" si="374">SUM(I385:I387)</f>
        <v>386910</v>
      </c>
      <c r="J384" s="94">
        <f t="shared" si="374"/>
        <v>0</v>
      </c>
      <c r="K384" s="95">
        <f t="shared" si="374"/>
        <v>0</v>
      </c>
      <c r="L384" s="96">
        <f t="shared" si="374"/>
        <v>0</v>
      </c>
      <c r="M384" s="94">
        <f t="shared" si="374"/>
        <v>0</v>
      </c>
      <c r="N384" s="95">
        <f t="shared" si="374"/>
        <v>0</v>
      </c>
      <c r="O384" s="96">
        <f t="shared" si="374"/>
        <v>0</v>
      </c>
      <c r="P384" s="94">
        <f t="shared" si="374"/>
        <v>0</v>
      </c>
      <c r="Q384" s="95">
        <f t="shared" si="374"/>
        <v>0</v>
      </c>
      <c r="R384" s="96">
        <f t="shared" si="374"/>
        <v>0</v>
      </c>
      <c r="S384" s="94">
        <f t="shared" si="374"/>
        <v>0</v>
      </c>
      <c r="T384" s="95">
        <f t="shared" si="374"/>
        <v>0</v>
      </c>
      <c r="U384" s="97">
        <f t="shared" si="374"/>
        <v>0</v>
      </c>
    </row>
    <row r="385" spans="1:21" hidden="1">
      <c r="A385" s="48"/>
      <c r="B385" s="43"/>
      <c r="C385" s="49"/>
      <c r="D385" s="76"/>
      <c r="E385" s="164">
        <v>611100</v>
      </c>
      <c r="F385" s="168" t="s">
        <v>70</v>
      </c>
      <c r="G385" s="99">
        <f>Godišnji!G384</f>
        <v>317660</v>
      </c>
      <c r="H385" s="100">
        <v>0</v>
      </c>
      <c r="I385" s="98">
        <f>SUM(G385:H385)</f>
        <v>317660</v>
      </c>
      <c r="J385" s="52"/>
      <c r="K385" s="53"/>
      <c r="L385" s="98">
        <f>SUM(J385:K385)</f>
        <v>0</v>
      </c>
      <c r="M385" s="52"/>
      <c r="N385" s="53"/>
      <c r="O385" s="98">
        <f>SUM(M385:N385)</f>
        <v>0</v>
      </c>
      <c r="P385" s="52"/>
      <c r="Q385" s="53"/>
      <c r="R385" s="98">
        <f>SUM(P385:Q385)</f>
        <v>0</v>
      </c>
      <c r="S385" s="99">
        <f>P385+M385+J385</f>
        <v>0</v>
      </c>
      <c r="T385" s="100">
        <f>Q385+N385+K385</f>
        <v>0</v>
      </c>
      <c r="U385" s="101">
        <f>SUM(S385:T385)</f>
        <v>0</v>
      </c>
    </row>
    <row r="386" spans="1:21" hidden="1">
      <c r="A386" s="48"/>
      <c r="B386" s="43"/>
      <c r="C386" s="49"/>
      <c r="D386" s="76"/>
      <c r="E386" s="164">
        <v>611200</v>
      </c>
      <c r="F386" s="168" t="s">
        <v>71</v>
      </c>
      <c r="G386" s="99">
        <f>Godišnji!G385</f>
        <v>69250</v>
      </c>
      <c r="H386" s="100">
        <v>0</v>
      </c>
      <c r="I386" s="98">
        <f t="shared" ref="I386:I387" si="375">SUM(G386:H386)</f>
        <v>69250</v>
      </c>
      <c r="J386" s="52"/>
      <c r="K386" s="53"/>
      <c r="L386" s="98">
        <f t="shared" ref="L386:L387" si="376">SUM(J386:K386)</f>
        <v>0</v>
      </c>
      <c r="M386" s="52"/>
      <c r="N386" s="53"/>
      <c r="O386" s="98">
        <f t="shared" ref="O386:O387" si="377">SUM(M386:N386)</f>
        <v>0</v>
      </c>
      <c r="P386" s="52"/>
      <c r="Q386" s="53"/>
      <c r="R386" s="98">
        <f t="shared" ref="R386:R387" si="378">SUM(P386:Q386)</f>
        <v>0</v>
      </c>
      <c r="S386" s="99">
        <f t="shared" ref="S386:S387" si="379">P386+M386+J386</f>
        <v>0</v>
      </c>
      <c r="T386" s="100">
        <f t="shared" ref="T386:T387" si="380">Q386+N386+K386</f>
        <v>0</v>
      </c>
      <c r="U386" s="101">
        <f t="shared" ref="U386:U387" si="381">SUM(S386:T386)</f>
        <v>0</v>
      </c>
    </row>
    <row r="387" spans="1:21" hidden="1">
      <c r="A387" s="48"/>
      <c r="B387" s="43"/>
      <c r="C387" s="49"/>
      <c r="D387" s="76"/>
      <c r="E387" s="164">
        <v>611200</v>
      </c>
      <c r="F387" s="168" t="s">
        <v>72</v>
      </c>
      <c r="G387" s="99">
        <f>Godišnji!G386</f>
        <v>0</v>
      </c>
      <c r="H387" s="100">
        <v>0</v>
      </c>
      <c r="I387" s="98">
        <f t="shared" si="375"/>
        <v>0</v>
      </c>
      <c r="J387" s="52"/>
      <c r="K387" s="53"/>
      <c r="L387" s="98">
        <f t="shared" si="376"/>
        <v>0</v>
      </c>
      <c r="M387" s="52"/>
      <c r="N387" s="53"/>
      <c r="O387" s="98">
        <f t="shared" si="377"/>
        <v>0</v>
      </c>
      <c r="P387" s="52"/>
      <c r="Q387" s="53"/>
      <c r="R387" s="98">
        <f t="shared" si="378"/>
        <v>0</v>
      </c>
      <c r="S387" s="99">
        <f t="shared" si="379"/>
        <v>0</v>
      </c>
      <c r="T387" s="100">
        <f t="shared" si="380"/>
        <v>0</v>
      </c>
      <c r="U387" s="101">
        <f t="shared" si="381"/>
        <v>0</v>
      </c>
    </row>
    <row r="388" spans="1:21" hidden="1">
      <c r="A388" s="40"/>
      <c r="B388" s="41"/>
      <c r="C388" s="42"/>
      <c r="D388" s="76"/>
      <c r="E388" s="163">
        <v>612000</v>
      </c>
      <c r="F388" s="167" t="s">
        <v>73</v>
      </c>
      <c r="G388" s="94">
        <f>G389</f>
        <v>34240</v>
      </c>
      <c r="H388" s="95">
        <f>H389</f>
        <v>0</v>
      </c>
      <c r="I388" s="96">
        <f t="shared" ref="I388:U388" si="382">I389</f>
        <v>34240</v>
      </c>
      <c r="J388" s="94">
        <f t="shared" si="382"/>
        <v>0</v>
      </c>
      <c r="K388" s="95">
        <f t="shared" si="382"/>
        <v>0</v>
      </c>
      <c r="L388" s="96">
        <f t="shared" si="382"/>
        <v>0</v>
      </c>
      <c r="M388" s="94">
        <f t="shared" si="382"/>
        <v>0</v>
      </c>
      <c r="N388" s="95">
        <f t="shared" si="382"/>
        <v>0</v>
      </c>
      <c r="O388" s="96">
        <f t="shared" si="382"/>
        <v>0</v>
      </c>
      <c r="P388" s="94">
        <f t="shared" si="382"/>
        <v>0</v>
      </c>
      <c r="Q388" s="95">
        <f t="shared" si="382"/>
        <v>0</v>
      </c>
      <c r="R388" s="96">
        <f t="shared" si="382"/>
        <v>0</v>
      </c>
      <c r="S388" s="94">
        <f t="shared" si="382"/>
        <v>0</v>
      </c>
      <c r="T388" s="95">
        <f t="shared" si="382"/>
        <v>0</v>
      </c>
      <c r="U388" s="97">
        <f t="shared" si="382"/>
        <v>0</v>
      </c>
    </row>
    <row r="389" spans="1:21" hidden="1">
      <c r="A389" s="48"/>
      <c r="B389" s="43"/>
      <c r="C389" s="49"/>
      <c r="D389" s="76"/>
      <c r="E389" s="164">
        <v>612100</v>
      </c>
      <c r="F389" s="168" t="s">
        <v>73</v>
      </c>
      <c r="G389" s="99">
        <f>Godišnji!G388</f>
        <v>34240</v>
      </c>
      <c r="H389" s="100">
        <v>0</v>
      </c>
      <c r="I389" s="98">
        <f>SUM(G389:H389)</f>
        <v>34240</v>
      </c>
      <c r="J389" s="52"/>
      <c r="K389" s="53"/>
      <c r="L389" s="98">
        <f>SUM(J389:K389)</f>
        <v>0</v>
      </c>
      <c r="M389" s="52"/>
      <c r="N389" s="53"/>
      <c r="O389" s="98">
        <f>SUM(M389:N389)</f>
        <v>0</v>
      </c>
      <c r="P389" s="52"/>
      <c r="Q389" s="53"/>
      <c r="R389" s="98">
        <f>SUM(P389:Q389)</f>
        <v>0</v>
      </c>
      <c r="S389" s="99">
        <f>P389+M389+J389</f>
        <v>0</v>
      </c>
      <c r="T389" s="100">
        <f>Q389+N389+K389</f>
        <v>0</v>
      </c>
      <c r="U389" s="101">
        <f>SUM(S389:T389)</f>
        <v>0</v>
      </c>
    </row>
    <row r="390" spans="1:21" hidden="1">
      <c r="A390" s="40"/>
      <c r="B390" s="41"/>
      <c r="C390" s="42"/>
      <c r="D390" s="76"/>
      <c r="E390" s="163">
        <v>613000</v>
      </c>
      <c r="F390" s="167" t="s">
        <v>74</v>
      </c>
      <c r="G390" s="94">
        <f>SUM(G391:G401)</f>
        <v>139000</v>
      </c>
      <c r="H390" s="95">
        <f>SUM(H391:H401)</f>
        <v>0</v>
      </c>
      <c r="I390" s="96">
        <f t="shared" ref="I390:U390" si="383">SUM(I391:I401)</f>
        <v>139000</v>
      </c>
      <c r="J390" s="94">
        <f t="shared" si="383"/>
        <v>0</v>
      </c>
      <c r="K390" s="95">
        <f t="shared" si="383"/>
        <v>0</v>
      </c>
      <c r="L390" s="96">
        <f t="shared" si="383"/>
        <v>0</v>
      </c>
      <c r="M390" s="94">
        <f t="shared" si="383"/>
        <v>0</v>
      </c>
      <c r="N390" s="95">
        <f t="shared" si="383"/>
        <v>0</v>
      </c>
      <c r="O390" s="96">
        <f t="shared" si="383"/>
        <v>0</v>
      </c>
      <c r="P390" s="94">
        <f t="shared" si="383"/>
        <v>0</v>
      </c>
      <c r="Q390" s="95">
        <f t="shared" si="383"/>
        <v>0</v>
      </c>
      <c r="R390" s="96">
        <f t="shared" si="383"/>
        <v>0</v>
      </c>
      <c r="S390" s="94">
        <f t="shared" si="383"/>
        <v>0</v>
      </c>
      <c r="T390" s="95">
        <f t="shared" si="383"/>
        <v>0</v>
      </c>
      <c r="U390" s="97">
        <f t="shared" si="383"/>
        <v>0</v>
      </c>
    </row>
    <row r="391" spans="1:21" hidden="1">
      <c r="A391" s="48"/>
      <c r="B391" s="43"/>
      <c r="C391" s="49"/>
      <c r="D391" s="76"/>
      <c r="E391" s="164">
        <v>613100</v>
      </c>
      <c r="F391" s="169" t="s">
        <v>75</v>
      </c>
      <c r="G391" s="99">
        <f>Godišnji!G390</f>
        <v>5500</v>
      </c>
      <c r="H391" s="100">
        <v>0</v>
      </c>
      <c r="I391" s="98">
        <f t="shared" ref="I391:I401" si="384">SUM(G391:H391)</f>
        <v>5500</v>
      </c>
      <c r="J391" s="52"/>
      <c r="K391" s="53"/>
      <c r="L391" s="98">
        <f t="shared" ref="L391:L401" si="385">SUM(J391:K391)</f>
        <v>0</v>
      </c>
      <c r="M391" s="52"/>
      <c r="N391" s="53"/>
      <c r="O391" s="98">
        <f t="shared" ref="O391:O401" si="386">SUM(M391:N391)</f>
        <v>0</v>
      </c>
      <c r="P391" s="52"/>
      <c r="Q391" s="53"/>
      <c r="R391" s="98">
        <f t="shared" ref="R391:R401" si="387">SUM(P391:Q391)</f>
        <v>0</v>
      </c>
      <c r="S391" s="99">
        <f t="shared" ref="S391:S401" si="388">P391+M391+J391</f>
        <v>0</v>
      </c>
      <c r="T391" s="100">
        <f t="shared" ref="T391:T401" si="389">Q391+N391+K391</f>
        <v>0</v>
      </c>
      <c r="U391" s="101">
        <f t="shared" ref="U391:U401" si="390">SUM(S391:T391)</f>
        <v>0</v>
      </c>
    </row>
    <row r="392" spans="1:21" hidden="1">
      <c r="A392" s="48"/>
      <c r="B392" s="43"/>
      <c r="C392" s="49"/>
      <c r="D392" s="76"/>
      <c r="E392" s="164">
        <v>613200</v>
      </c>
      <c r="F392" s="169" t="s">
        <v>76</v>
      </c>
      <c r="G392" s="99">
        <f>Godišnji!G391</f>
        <v>0</v>
      </c>
      <c r="H392" s="100">
        <v>0</v>
      </c>
      <c r="I392" s="98">
        <f t="shared" si="384"/>
        <v>0</v>
      </c>
      <c r="J392" s="52"/>
      <c r="K392" s="53"/>
      <c r="L392" s="98">
        <f t="shared" si="385"/>
        <v>0</v>
      </c>
      <c r="M392" s="52"/>
      <c r="N392" s="53"/>
      <c r="O392" s="98">
        <f t="shared" si="386"/>
        <v>0</v>
      </c>
      <c r="P392" s="52"/>
      <c r="Q392" s="53"/>
      <c r="R392" s="98">
        <f t="shared" si="387"/>
        <v>0</v>
      </c>
      <c r="S392" s="99">
        <f t="shared" si="388"/>
        <v>0</v>
      </c>
      <c r="T392" s="100">
        <f t="shared" si="389"/>
        <v>0</v>
      </c>
      <c r="U392" s="101">
        <f t="shared" si="390"/>
        <v>0</v>
      </c>
    </row>
    <row r="393" spans="1:21" hidden="1">
      <c r="A393" s="48"/>
      <c r="B393" s="43"/>
      <c r="C393" s="49"/>
      <c r="D393" s="76"/>
      <c r="E393" s="164">
        <v>613300</v>
      </c>
      <c r="F393" s="169" t="s">
        <v>77</v>
      </c>
      <c r="G393" s="99">
        <f>Godišnji!G392</f>
        <v>7000</v>
      </c>
      <c r="H393" s="100">
        <v>0</v>
      </c>
      <c r="I393" s="98">
        <f t="shared" si="384"/>
        <v>7000</v>
      </c>
      <c r="J393" s="52"/>
      <c r="K393" s="53"/>
      <c r="L393" s="98">
        <f t="shared" si="385"/>
        <v>0</v>
      </c>
      <c r="M393" s="52"/>
      <c r="N393" s="53"/>
      <c r="O393" s="98">
        <f t="shared" si="386"/>
        <v>0</v>
      </c>
      <c r="P393" s="52"/>
      <c r="Q393" s="53"/>
      <c r="R393" s="98">
        <f t="shared" si="387"/>
        <v>0</v>
      </c>
      <c r="S393" s="99">
        <f t="shared" si="388"/>
        <v>0</v>
      </c>
      <c r="T393" s="100">
        <f t="shared" si="389"/>
        <v>0</v>
      </c>
      <c r="U393" s="101">
        <f t="shared" si="390"/>
        <v>0</v>
      </c>
    </row>
    <row r="394" spans="1:21" hidden="1">
      <c r="A394" s="48"/>
      <c r="B394" s="43"/>
      <c r="C394" s="49"/>
      <c r="D394" s="76"/>
      <c r="E394" s="164">
        <v>613400</v>
      </c>
      <c r="F394" s="169" t="s">
        <v>78</v>
      </c>
      <c r="G394" s="99">
        <f>Godišnji!G393</f>
        <v>3000</v>
      </c>
      <c r="H394" s="100">
        <v>0</v>
      </c>
      <c r="I394" s="98">
        <f t="shared" si="384"/>
        <v>3000</v>
      </c>
      <c r="J394" s="52"/>
      <c r="K394" s="53"/>
      <c r="L394" s="98">
        <f t="shared" si="385"/>
        <v>0</v>
      </c>
      <c r="M394" s="52"/>
      <c r="N394" s="53"/>
      <c r="O394" s="98">
        <f t="shared" si="386"/>
        <v>0</v>
      </c>
      <c r="P394" s="52"/>
      <c r="Q394" s="53"/>
      <c r="R394" s="98">
        <f t="shared" si="387"/>
        <v>0</v>
      </c>
      <c r="S394" s="99">
        <f t="shared" si="388"/>
        <v>0</v>
      </c>
      <c r="T394" s="100">
        <f t="shared" si="389"/>
        <v>0</v>
      </c>
      <c r="U394" s="101">
        <f t="shared" si="390"/>
        <v>0</v>
      </c>
    </row>
    <row r="395" spans="1:21" hidden="1">
      <c r="A395" s="48"/>
      <c r="B395" s="43"/>
      <c r="C395" s="49"/>
      <c r="D395" s="76"/>
      <c r="E395" s="164">
        <v>613500</v>
      </c>
      <c r="F395" s="169" t="s">
        <v>79</v>
      </c>
      <c r="G395" s="99">
        <f>Godišnji!G394</f>
        <v>0</v>
      </c>
      <c r="H395" s="100">
        <v>0</v>
      </c>
      <c r="I395" s="98">
        <f t="shared" si="384"/>
        <v>0</v>
      </c>
      <c r="J395" s="52"/>
      <c r="K395" s="53"/>
      <c r="L395" s="98">
        <f t="shared" si="385"/>
        <v>0</v>
      </c>
      <c r="M395" s="52"/>
      <c r="N395" s="53"/>
      <c r="O395" s="98">
        <f t="shared" si="386"/>
        <v>0</v>
      </c>
      <c r="P395" s="52"/>
      <c r="Q395" s="53"/>
      <c r="R395" s="98">
        <f t="shared" si="387"/>
        <v>0</v>
      </c>
      <c r="S395" s="99">
        <f t="shared" si="388"/>
        <v>0</v>
      </c>
      <c r="T395" s="100">
        <f t="shared" si="389"/>
        <v>0</v>
      </c>
      <c r="U395" s="101">
        <f t="shared" si="390"/>
        <v>0</v>
      </c>
    </row>
    <row r="396" spans="1:21" hidden="1">
      <c r="A396" s="48"/>
      <c r="B396" s="43"/>
      <c r="C396" s="49"/>
      <c r="D396" s="76"/>
      <c r="E396" s="164">
        <v>613600</v>
      </c>
      <c r="F396" s="169" t="s">
        <v>82</v>
      </c>
      <c r="G396" s="99">
        <f>Godišnji!G395</f>
        <v>0</v>
      </c>
      <c r="H396" s="100">
        <v>0</v>
      </c>
      <c r="I396" s="98">
        <f t="shared" si="384"/>
        <v>0</v>
      </c>
      <c r="J396" s="52"/>
      <c r="K396" s="53"/>
      <c r="L396" s="98">
        <f t="shared" si="385"/>
        <v>0</v>
      </c>
      <c r="M396" s="52"/>
      <c r="N396" s="53"/>
      <c r="O396" s="98">
        <f t="shared" si="386"/>
        <v>0</v>
      </c>
      <c r="P396" s="52"/>
      <c r="Q396" s="53"/>
      <c r="R396" s="98">
        <f t="shared" si="387"/>
        <v>0</v>
      </c>
      <c r="S396" s="99">
        <f t="shared" si="388"/>
        <v>0</v>
      </c>
      <c r="T396" s="100">
        <f t="shared" si="389"/>
        <v>0</v>
      </c>
      <c r="U396" s="101">
        <f t="shared" si="390"/>
        <v>0</v>
      </c>
    </row>
    <row r="397" spans="1:21" hidden="1">
      <c r="A397" s="48"/>
      <c r="B397" s="43"/>
      <c r="C397" s="49"/>
      <c r="D397" s="76"/>
      <c r="E397" s="164">
        <v>613700</v>
      </c>
      <c r="F397" s="169" t="s">
        <v>80</v>
      </c>
      <c r="G397" s="99">
        <f>Godišnji!G396</f>
        <v>1500</v>
      </c>
      <c r="H397" s="100">
        <v>0</v>
      </c>
      <c r="I397" s="98">
        <f t="shared" si="384"/>
        <v>1500</v>
      </c>
      <c r="J397" s="52"/>
      <c r="K397" s="53"/>
      <c r="L397" s="98">
        <f t="shared" si="385"/>
        <v>0</v>
      </c>
      <c r="M397" s="52"/>
      <c r="N397" s="53"/>
      <c r="O397" s="98">
        <f t="shared" si="386"/>
        <v>0</v>
      </c>
      <c r="P397" s="52"/>
      <c r="Q397" s="53"/>
      <c r="R397" s="98">
        <f t="shared" si="387"/>
        <v>0</v>
      </c>
      <c r="S397" s="99">
        <f t="shared" si="388"/>
        <v>0</v>
      </c>
      <c r="T397" s="100">
        <f t="shared" si="389"/>
        <v>0</v>
      </c>
      <c r="U397" s="101">
        <f t="shared" si="390"/>
        <v>0</v>
      </c>
    </row>
    <row r="398" spans="1:21" hidden="1">
      <c r="A398" s="48"/>
      <c r="B398" s="43"/>
      <c r="C398" s="49"/>
      <c r="D398" s="76"/>
      <c r="E398" s="164">
        <v>613800</v>
      </c>
      <c r="F398" s="169" t="s">
        <v>83</v>
      </c>
      <c r="G398" s="99">
        <f>Godišnji!G397</f>
        <v>7200</v>
      </c>
      <c r="H398" s="100">
        <v>0</v>
      </c>
      <c r="I398" s="98">
        <f t="shared" si="384"/>
        <v>7200</v>
      </c>
      <c r="J398" s="52"/>
      <c r="K398" s="53"/>
      <c r="L398" s="98">
        <f t="shared" si="385"/>
        <v>0</v>
      </c>
      <c r="M398" s="52"/>
      <c r="N398" s="53"/>
      <c r="O398" s="98">
        <f t="shared" si="386"/>
        <v>0</v>
      </c>
      <c r="P398" s="52"/>
      <c r="Q398" s="53"/>
      <c r="R398" s="98">
        <f t="shared" si="387"/>
        <v>0</v>
      </c>
      <c r="S398" s="99">
        <f t="shared" si="388"/>
        <v>0</v>
      </c>
      <c r="T398" s="100">
        <f t="shared" si="389"/>
        <v>0</v>
      </c>
      <c r="U398" s="101">
        <f t="shared" si="390"/>
        <v>0</v>
      </c>
    </row>
    <row r="399" spans="1:21" hidden="1">
      <c r="A399" s="48"/>
      <c r="B399" s="43"/>
      <c r="C399" s="49"/>
      <c r="D399" s="76"/>
      <c r="E399" s="164">
        <v>613900</v>
      </c>
      <c r="F399" s="169" t="s">
        <v>81</v>
      </c>
      <c r="G399" s="99">
        <f>Godišnji!G398</f>
        <v>34800</v>
      </c>
      <c r="H399" s="100">
        <v>0</v>
      </c>
      <c r="I399" s="98">
        <f t="shared" si="384"/>
        <v>34800</v>
      </c>
      <c r="J399" s="52"/>
      <c r="K399" s="53"/>
      <c r="L399" s="98">
        <f t="shared" si="385"/>
        <v>0</v>
      </c>
      <c r="M399" s="52"/>
      <c r="N399" s="53"/>
      <c r="O399" s="98">
        <f t="shared" si="386"/>
        <v>0</v>
      </c>
      <c r="P399" s="52"/>
      <c r="Q399" s="53"/>
      <c r="R399" s="98">
        <f t="shared" si="387"/>
        <v>0</v>
      </c>
      <c r="S399" s="99">
        <f t="shared" si="388"/>
        <v>0</v>
      </c>
      <c r="T399" s="100">
        <f t="shared" si="389"/>
        <v>0</v>
      </c>
      <c r="U399" s="101">
        <f t="shared" si="390"/>
        <v>0</v>
      </c>
    </row>
    <row r="400" spans="1:21" hidden="1">
      <c r="A400" s="48"/>
      <c r="B400" s="43"/>
      <c r="C400" s="49"/>
      <c r="D400" s="76"/>
      <c r="E400" s="164">
        <v>613900</v>
      </c>
      <c r="F400" s="169" t="s">
        <v>246</v>
      </c>
      <c r="G400" s="99">
        <f>Godišnji!G399</f>
        <v>80000</v>
      </c>
      <c r="H400" s="100">
        <v>0</v>
      </c>
      <c r="I400" s="98">
        <f t="shared" si="384"/>
        <v>80000</v>
      </c>
      <c r="J400" s="52"/>
      <c r="K400" s="53"/>
      <c r="L400" s="98">
        <f t="shared" si="385"/>
        <v>0</v>
      </c>
      <c r="M400" s="52"/>
      <c r="N400" s="53"/>
      <c r="O400" s="98">
        <f t="shared" si="386"/>
        <v>0</v>
      </c>
      <c r="P400" s="52"/>
      <c r="Q400" s="53"/>
      <c r="R400" s="98">
        <f t="shared" si="387"/>
        <v>0</v>
      </c>
      <c r="S400" s="99">
        <f t="shared" si="388"/>
        <v>0</v>
      </c>
      <c r="T400" s="100">
        <f t="shared" si="389"/>
        <v>0</v>
      </c>
      <c r="U400" s="101">
        <f t="shared" si="390"/>
        <v>0</v>
      </c>
    </row>
    <row r="401" spans="1:21" hidden="1">
      <c r="A401" s="48"/>
      <c r="B401" s="43"/>
      <c r="C401" s="49"/>
      <c r="D401" s="76"/>
      <c r="E401" s="164">
        <v>613900</v>
      </c>
      <c r="F401" s="169" t="s">
        <v>84</v>
      </c>
      <c r="G401" s="99">
        <f>Godišnji!G400</f>
        <v>0</v>
      </c>
      <c r="H401" s="100">
        <v>0</v>
      </c>
      <c r="I401" s="98">
        <f t="shared" si="384"/>
        <v>0</v>
      </c>
      <c r="J401" s="52"/>
      <c r="K401" s="53"/>
      <c r="L401" s="98">
        <f t="shared" si="385"/>
        <v>0</v>
      </c>
      <c r="M401" s="52"/>
      <c r="N401" s="53"/>
      <c r="O401" s="98">
        <f t="shared" si="386"/>
        <v>0</v>
      </c>
      <c r="P401" s="52"/>
      <c r="Q401" s="53"/>
      <c r="R401" s="98">
        <f t="shared" si="387"/>
        <v>0</v>
      </c>
      <c r="S401" s="99">
        <f t="shared" si="388"/>
        <v>0</v>
      </c>
      <c r="T401" s="100">
        <f t="shared" si="389"/>
        <v>0</v>
      </c>
      <c r="U401" s="101">
        <f t="shared" si="390"/>
        <v>0</v>
      </c>
    </row>
    <row r="402" spans="1:21" hidden="1">
      <c r="A402" s="40"/>
      <c r="B402" s="41"/>
      <c r="C402" s="42"/>
      <c r="D402" s="76"/>
      <c r="E402" s="163">
        <v>614000</v>
      </c>
      <c r="F402" s="167" t="s">
        <v>93</v>
      </c>
      <c r="G402" s="94">
        <f t="shared" ref="G402:U402" si="391">SUM(G403:G405)</f>
        <v>461000</v>
      </c>
      <c r="H402" s="95">
        <f t="shared" si="391"/>
        <v>0</v>
      </c>
      <c r="I402" s="96">
        <f t="shared" si="391"/>
        <v>461000</v>
      </c>
      <c r="J402" s="94">
        <f t="shared" si="391"/>
        <v>0</v>
      </c>
      <c r="K402" s="95">
        <f t="shared" si="391"/>
        <v>0</v>
      </c>
      <c r="L402" s="96">
        <f t="shared" si="391"/>
        <v>0</v>
      </c>
      <c r="M402" s="94">
        <f t="shared" si="391"/>
        <v>0</v>
      </c>
      <c r="N402" s="95">
        <f t="shared" si="391"/>
        <v>0</v>
      </c>
      <c r="O402" s="96">
        <f t="shared" si="391"/>
        <v>0</v>
      </c>
      <c r="P402" s="94">
        <f t="shared" si="391"/>
        <v>0</v>
      </c>
      <c r="Q402" s="95">
        <f t="shared" si="391"/>
        <v>0</v>
      </c>
      <c r="R402" s="96">
        <f t="shared" si="391"/>
        <v>0</v>
      </c>
      <c r="S402" s="94">
        <f t="shared" si="391"/>
        <v>0</v>
      </c>
      <c r="T402" s="95">
        <f t="shared" si="391"/>
        <v>0</v>
      </c>
      <c r="U402" s="97">
        <f t="shared" si="391"/>
        <v>0</v>
      </c>
    </row>
    <row r="403" spans="1:21" hidden="1">
      <c r="A403" s="48"/>
      <c r="B403" s="43"/>
      <c r="C403" s="49"/>
      <c r="D403" s="76"/>
      <c r="E403" s="164">
        <v>614100</v>
      </c>
      <c r="F403" s="169" t="s">
        <v>130</v>
      </c>
      <c r="G403" s="99">
        <f>Godišnji!G402</f>
        <v>350000</v>
      </c>
      <c r="H403" s="100">
        <v>0</v>
      </c>
      <c r="I403" s="98">
        <f t="shared" ref="I403:I405" si="392">SUM(G403:H403)</f>
        <v>350000</v>
      </c>
      <c r="J403" s="52"/>
      <c r="K403" s="53"/>
      <c r="L403" s="98">
        <f t="shared" ref="L403:L405" si="393">SUM(J403:K403)</f>
        <v>0</v>
      </c>
      <c r="M403" s="52"/>
      <c r="N403" s="53"/>
      <c r="O403" s="98">
        <f t="shared" ref="O403:O405" si="394">SUM(M403:N403)</f>
        <v>0</v>
      </c>
      <c r="P403" s="52"/>
      <c r="Q403" s="53"/>
      <c r="R403" s="98">
        <f t="shared" ref="R403:R405" si="395">SUM(P403:Q403)</f>
        <v>0</v>
      </c>
      <c r="S403" s="99">
        <f t="shared" ref="S403:S405" si="396">P403+M403+J403</f>
        <v>0</v>
      </c>
      <c r="T403" s="100">
        <f t="shared" ref="T403:T405" si="397">Q403+N403+K403</f>
        <v>0</v>
      </c>
      <c r="U403" s="101">
        <f t="shared" ref="U403:U405" si="398">SUM(S403:T403)</f>
        <v>0</v>
      </c>
    </row>
    <row r="404" spans="1:21" hidden="1">
      <c r="A404" s="48"/>
      <c r="B404" s="43"/>
      <c r="C404" s="49"/>
      <c r="D404" s="76"/>
      <c r="E404" s="164">
        <v>614800</v>
      </c>
      <c r="F404" s="169" t="s">
        <v>131</v>
      </c>
      <c r="G404" s="99">
        <f>Godišnji!G403</f>
        <v>51000</v>
      </c>
      <c r="H404" s="100">
        <v>0</v>
      </c>
      <c r="I404" s="98">
        <f t="shared" si="392"/>
        <v>51000</v>
      </c>
      <c r="J404" s="52"/>
      <c r="K404" s="53"/>
      <c r="L404" s="98">
        <f t="shared" si="393"/>
        <v>0</v>
      </c>
      <c r="M404" s="52"/>
      <c r="N404" s="53"/>
      <c r="O404" s="98">
        <f t="shared" si="394"/>
        <v>0</v>
      </c>
      <c r="P404" s="52"/>
      <c r="Q404" s="53"/>
      <c r="R404" s="98">
        <f t="shared" si="395"/>
        <v>0</v>
      </c>
      <c r="S404" s="99">
        <f t="shared" si="396"/>
        <v>0</v>
      </c>
      <c r="T404" s="100">
        <f t="shared" si="397"/>
        <v>0</v>
      </c>
      <c r="U404" s="101">
        <f t="shared" si="398"/>
        <v>0</v>
      </c>
    </row>
    <row r="405" spans="1:21" hidden="1">
      <c r="A405" s="48"/>
      <c r="B405" s="43"/>
      <c r="C405" s="49"/>
      <c r="D405" s="76"/>
      <c r="E405" s="164">
        <v>614800</v>
      </c>
      <c r="F405" s="169" t="s">
        <v>132</v>
      </c>
      <c r="G405" s="99">
        <f>Godišnji!G404</f>
        <v>60000</v>
      </c>
      <c r="H405" s="100">
        <v>0</v>
      </c>
      <c r="I405" s="98">
        <f t="shared" si="392"/>
        <v>60000</v>
      </c>
      <c r="J405" s="52"/>
      <c r="K405" s="53"/>
      <c r="L405" s="98">
        <f t="shared" si="393"/>
        <v>0</v>
      </c>
      <c r="M405" s="52"/>
      <c r="N405" s="53"/>
      <c r="O405" s="98">
        <f t="shared" si="394"/>
        <v>0</v>
      </c>
      <c r="P405" s="52"/>
      <c r="Q405" s="53"/>
      <c r="R405" s="98">
        <f t="shared" si="395"/>
        <v>0</v>
      </c>
      <c r="S405" s="99">
        <f t="shared" si="396"/>
        <v>0</v>
      </c>
      <c r="T405" s="100">
        <f t="shared" si="397"/>
        <v>0</v>
      </c>
      <c r="U405" s="101">
        <f t="shared" si="398"/>
        <v>0</v>
      </c>
    </row>
    <row r="406" spans="1:21" hidden="1">
      <c r="A406" s="40"/>
      <c r="B406" s="41"/>
      <c r="C406" s="42"/>
      <c r="D406" s="76"/>
      <c r="E406" s="163">
        <v>616000</v>
      </c>
      <c r="F406" s="167" t="s">
        <v>133</v>
      </c>
      <c r="G406" s="94">
        <f>SUM(G407:G409)</f>
        <v>65500</v>
      </c>
      <c r="H406" s="95">
        <f t="shared" ref="H406:U406" si="399">SUM(H407:H409)</f>
        <v>0</v>
      </c>
      <c r="I406" s="96">
        <f t="shared" si="399"/>
        <v>65500</v>
      </c>
      <c r="J406" s="94">
        <f t="shared" si="399"/>
        <v>0</v>
      </c>
      <c r="K406" s="95">
        <f t="shared" si="399"/>
        <v>0</v>
      </c>
      <c r="L406" s="96">
        <f t="shared" si="399"/>
        <v>0</v>
      </c>
      <c r="M406" s="94">
        <f t="shared" si="399"/>
        <v>0</v>
      </c>
      <c r="N406" s="95">
        <f t="shared" si="399"/>
        <v>0</v>
      </c>
      <c r="O406" s="96">
        <f t="shared" si="399"/>
        <v>0</v>
      </c>
      <c r="P406" s="94">
        <f t="shared" si="399"/>
        <v>0</v>
      </c>
      <c r="Q406" s="95">
        <f t="shared" si="399"/>
        <v>0</v>
      </c>
      <c r="R406" s="96">
        <f t="shared" si="399"/>
        <v>0</v>
      </c>
      <c r="S406" s="94">
        <f t="shared" si="399"/>
        <v>0</v>
      </c>
      <c r="T406" s="95">
        <f t="shared" si="399"/>
        <v>0</v>
      </c>
      <c r="U406" s="97">
        <f t="shared" si="399"/>
        <v>0</v>
      </c>
    </row>
    <row r="407" spans="1:21" hidden="1">
      <c r="A407" s="48"/>
      <c r="B407" s="43"/>
      <c r="C407" s="49"/>
      <c r="D407" s="76"/>
      <c r="E407" s="164">
        <v>616300</v>
      </c>
      <c r="F407" s="169" t="s">
        <v>134</v>
      </c>
      <c r="G407" s="99">
        <f>Godišnji!G406</f>
        <v>0</v>
      </c>
      <c r="H407" s="100">
        <v>0</v>
      </c>
      <c r="I407" s="98">
        <f>SUM(G407:H407)</f>
        <v>0</v>
      </c>
      <c r="J407" s="52"/>
      <c r="K407" s="53"/>
      <c r="L407" s="98">
        <f>SUM(J407:K407)</f>
        <v>0</v>
      </c>
      <c r="M407" s="52"/>
      <c r="N407" s="53"/>
      <c r="O407" s="98">
        <f>SUM(M407:N407)</f>
        <v>0</v>
      </c>
      <c r="P407" s="52"/>
      <c r="Q407" s="53"/>
      <c r="R407" s="98">
        <f>SUM(P407:Q407)</f>
        <v>0</v>
      </c>
      <c r="S407" s="99">
        <f t="shared" ref="S407:S409" si="400">P407+M407+J407</f>
        <v>0</v>
      </c>
      <c r="T407" s="100">
        <f t="shared" ref="T407:T409" si="401">Q407+N407+K407</f>
        <v>0</v>
      </c>
      <c r="U407" s="101">
        <f>SUM(S407:T407)</f>
        <v>0</v>
      </c>
    </row>
    <row r="408" spans="1:21" hidden="1">
      <c r="A408" s="48"/>
      <c r="B408" s="43"/>
      <c r="C408" s="49"/>
      <c r="D408" s="76"/>
      <c r="E408" s="164">
        <v>616300</v>
      </c>
      <c r="F408" s="169" t="s">
        <v>135</v>
      </c>
      <c r="G408" s="99">
        <f>Godišnji!G407</f>
        <v>24000</v>
      </c>
      <c r="H408" s="100">
        <v>0</v>
      </c>
      <c r="I408" s="98">
        <f>SUM(G408:H408)</f>
        <v>24000</v>
      </c>
      <c r="J408" s="52"/>
      <c r="K408" s="53"/>
      <c r="L408" s="98">
        <f>SUM(J408:K408)</f>
        <v>0</v>
      </c>
      <c r="M408" s="52"/>
      <c r="N408" s="53"/>
      <c r="O408" s="98">
        <f>SUM(M408:N408)</f>
        <v>0</v>
      </c>
      <c r="P408" s="52"/>
      <c r="Q408" s="53"/>
      <c r="R408" s="98">
        <f>SUM(P408:Q408)</f>
        <v>0</v>
      </c>
      <c r="S408" s="99">
        <f t="shared" si="400"/>
        <v>0</v>
      </c>
      <c r="T408" s="100">
        <f t="shared" si="401"/>
        <v>0</v>
      </c>
      <c r="U408" s="101">
        <f>SUM(S408:T408)</f>
        <v>0</v>
      </c>
    </row>
    <row r="409" spans="1:21" hidden="1">
      <c r="A409" s="48"/>
      <c r="B409" s="43"/>
      <c r="C409" s="49"/>
      <c r="D409" s="76"/>
      <c r="E409" s="164">
        <v>616300</v>
      </c>
      <c r="F409" s="169" t="s">
        <v>136</v>
      </c>
      <c r="G409" s="99">
        <f>Godišnji!G408</f>
        <v>41500</v>
      </c>
      <c r="H409" s="100">
        <v>0</v>
      </c>
      <c r="I409" s="98">
        <f>SUM(G409:H409)</f>
        <v>41500</v>
      </c>
      <c r="J409" s="52"/>
      <c r="K409" s="53"/>
      <c r="L409" s="98">
        <f>SUM(J409:K409)</f>
        <v>0</v>
      </c>
      <c r="M409" s="52"/>
      <c r="N409" s="53"/>
      <c r="O409" s="98">
        <f>SUM(M409:N409)</f>
        <v>0</v>
      </c>
      <c r="P409" s="52"/>
      <c r="Q409" s="53"/>
      <c r="R409" s="98">
        <f>SUM(P409:Q409)</f>
        <v>0</v>
      </c>
      <c r="S409" s="99">
        <f t="shared" si="400"/>
        <v>0</v>
      </c>
      <c r="T409" s="100">
        <f t="shared" si="401"/>
        <v>0</v>
      </c>
      <c r="U409" s="101">
        <f>SUM(S409:T409)</f>
        <v>0</v>
      </c>
    </row>
    <row r="410" spans="1:21" hidden="1">
      <c r="A410" s="40"/>
      <c r="B410" s="41"/>
      <c r="C410" s="42"/>
      <c r="D410" s="76"/>
      <c r="E410" s="163">
        <v>821000</v>
      </c>
      <c r="F410" s="167" t="s">
        <v>85</v>
      </c>
      <c r="G410" s="94">
        <f>SUM(G411:G412)</f>
        <v>3000</v>
      </c>
      <c r="H410" s="95">
        <f>SUM(H411:H412)</f>
        <v>0</v>
      </c>
      <c r="I410" s="96">
        <f t="shared" ref="I410:U410" si="402">SUM(I411:I412)</f>
        <v>3000</v>
      </c>
      <c r="J410" s="94">
        <f t="shared" si="402"/>
        <v>0</v>
      </c>
      <c r="K410" s="95">
        <f t="shared" si="402"/>
        <v>0</v>
      </c>
      <c r="L410" s="96">
        <f t="shared" si="402"/>
        <v>0</v>
      </c>
      <c r="M410" s="94">
        <f t="shared" si="402"/>
        <v>0</v>
      </c>
      <c r="N410" s="95">
        <f t="shared" si="402"/>
        <v>0</v>
      </c>
      <c r="O410" s="96">
        <f t="shared" si="402"/>
        <v>0</v>
      </c>
      <c r="P410" s="94">
        <f t="shared" si="402"/>
        <v>0</v>
      </c>
      <c r="Q410" s="95">
        <f t="shared" si="402"/>
        <v>0</v>
      </c>
      <c r="R410" s="96">
        <f t="shared" si="402"/>
        <v>0</v>
      </c>
      <c r="S410" s="94">
        <f t="shared" si="402"/>
        <v>0</v>
      </c>
      <c r="T410" s="95">
        <f t="shared" si="402"/>
        <v>0</v>
      </c>
      <c r="U410" s="97">
        <f t="shared" si="402"/>
        <v>0</v>
      </c>
    </row>
    <row r="411" spans="1:21" hidden="1">
      <c r="A411" s="48"/>
      <c r="B411" s="43"/>
      <c r="C411" s="49"/>
      <c r="D411" s="76"/>
      <c r="E411" s="164">
        <v>821200</v>
      </c>
      <c r="F411" s="168" t="s">
        <v>86</v>
      </c>
      <c r="G411" s="99">
        <f>Godišnji!G410</f>
        <v>0</v>
      </c>
      <c r="H411" s="100">
        <v>0</v>
      </c>
      <c r="I411" s="98">
        <f>SUM(G411:H411)</f>
        <v>0</v>
      </c>
      <c r="J411" s="52"/>
      <c r="K411" s="53"/>
      <c r="L411" s="98">
        <f>SUM(J411:K411)</f>
        <v>0</v>
      </c>
      <c r="M411" s="52"/>
      <c r="N411" s="53"/>
      <c r="O411" s="98">
        <f>SUM(M411:N411)</f>
        <v>0</v>
      </c>
      <c r="P411" s="52"/>
      <c r="Q411" s="53"/>
      <c r="R411" s="98">
        <f>SUM(P411:Q411)</f>
        <v>0</v>
      </c>
      <c r="S411" s="99">
        <f t="shared" ref="S411:S412" si="403">P411+M411+J411</f>
        <v>0</v>
      </c>
      <c r="T411" s="100">
        <f t="shared" ref="T411:T412" si="404">Q411+N411+K411</f>
        <v>0</v>
      </c>
      <c r="U411" s="101">
        <f>SUM(S411:T411)</f>
        <v>0</v>
      </c>
    </row>
    <row r="412" spans="1:21" hidden="1">
      <c r="A412" s="48"/>
      <c r="B412" s="43"/>
      <c r="C412" s="49"/>
      <c r="D412" s="76"/>
      <c r="E412" s="164">
        <v>821300</v>
      </c>
      <c r="F412" s="168" t="s">
        <v>87</v>
      </c>
      <c r="G412" s="99">
        <f>Godišnji!G411</f>
        <v>3000</v>
      </c>
      <c r="H412" s="100">
        <v>0</v>
      </c>
      <c r="I412" s="98">
        <f>SUM(G412:H412)</f>
        <v>3000</v>
      </c>
      <c r="J412" s="52"/>
      <c r="K412" s="53"/>
      <c r="L412" s="98">
        <f>SUM(J412:K412)</f>
        <v>0</v>
      </c>
      <c r="M412" s="52"/>
      <c r="N412" s="53"/>
      <c r="O412" s="98">
        <f>SUM(M412:N412)</f>
        <v>0</v>
      </c>
      <c r="P412" s="52"/>
      <c r="Q412" s="53"/>
      <c r="R412" s="98">
        <f>SUM(P412:Q412)</f>
        <v>0</v>
      </c>
      <c r="S412" s="99">
        <f t="shared" si="403"/>
        <v>0</v>
      </c>
      <c r="T412" s="100">
        <f t="shared" si="404"/>
        <v>0</v>
      </c>
      <c r="U412" s="101">
        <f>SUM(S412:T412)</f>
        <v>0</v>
      </c>
    </row>
    <row r="413" spans="1:21" hidden="1">
      <c r="A413" s="82"/>
      <c r="B413" s="83"/>
      <c r="C413" s="84"/>
      <c r="D413" s="76"/>
      <c r="E413" s="175">
        <v>823000</v>
      </c>
      <c r="F413" s="176" t="s">
        <v>137</v>
      </c>
      <c r="G413" s="129">
        <f>G414</f>
        <v>0</v>
      </c>
      <c r="H413" s="130">
        <f t="shared" ref="H413:U413" si="405">H414</f>
        <v>0</v>
      </c>
      <c r="I413" s="128">
        <f t="shared" si="405"/>
        <v>0</v>
      </c>
      <c r="J413" s="129">
        <f t="shared" si="405"/>
        <v>0</v>
      </c>
      <c r="K413" s="130">
        <f t="shared" si="405"/>
        <v>0</v>
      </c>
      <c r="L413" s="128">
        <f t="shared" si="405"/>
        <v>0</v>
      </c>
      <c r="M413" s="129">
        <f t="shared" si="405"/>
        <v>0</v>
      </c>
      <c r="N413" s="130">
        <f t="shared" si="405"/>
        <v>0</v>
      </c>
      <c r="O413" s="128">
        <f t="shared" si="405"/>
        <v>0</v>
      </c>
      <c r="P413" s="129">
        <f t="shared" si="405"/>
        <v>0</v>
      </c>
      <c r="Q413" s="130">
        <f t="shared" si="405"/>
        <v>0</v>
      </c>
      <c r="R413" s="128">
        <f t="shared" si="405"/>
        <v>0</v>
      </c>
      <c r="S413" s="129">
        <f t="shared" si="405"/>
        <v>0</v>
      </c>
      <c r="T413" s="130">
        <f t="shared" si="405"/>
        <v>0</v>
      </c>
      <c r="U413" s="131">
        <f t="shared" si="405"/>
        <v>0</v>
      </c>
    </row>
    <row r="414" spans="1:21" hidden="1">
      <c r="A414" s="191"/>
      <c r="B414" s="192"/>
      <c r="C414" s="193"/>
      <c r="D414" s="194"/>
      <c r="E414" s="203">
        <v>823300</v>
      </c>
      <c r="F414" s="204" t="s">
        <v>138</v>
      </c>
      <c r="G414" s="205">
        <f>Godišnji!G413</f>
        <v>0</v>
      </c>
      <c r="H414" s="198">
        <v>0</v>
      </c>
      <c r="I414" s="199">
        <f>SUM(G414:H414)</f>
        <v>0</v>
      </c>
      <c r="J414" s="200"/>
      <c r="K414" s="201"/>
      <c r="L414" s="199">
        <f>SUM(J414:K414)</f>
        <v>0</v>
      </c>
      <c r="M414" s="200"/>
      <c r="N414" s="201"/>
      <c r="O414" s="199">
        <f>SUM(M414:N414)</f>
        <v>0</v>
      </c>
      <c r="P414" s="200"/>
      <c r="Q414" s="201"/>
      <c r="R414" s="199">
        <f>SUM(P414:Q414)</f>
        <v>0</v>
      </c>
      <c r="S414" s="197">
        <f t="shared" ref="S414:T416" si="406">P414+M414+J414</f>
        <v>0</v>
      </c>
      <c r="T414" s="198">
        <f t="shared" si="406"/>
        <v>0</v>
      </c>
      <c r="U414" s="202">
        <f>SUM(S414:T414)</f>
        <v>0</v>
      </c>
    </row>
    <row r="415" spans="1:21" hidden="1">
      <c r="A415" s="48"/>
      <c r="B415" s="43"/>
      <c r="C415" s="49"/>
      <c r="D415" s="71"/>
      <c r="E415" s="164">
        <v>823300</v>
      </c>
      <c r="F415" s="168" t="s">
        <v>239</v>
      </c>
      <c r="G415" s="120">
        <f>Godišnji!G413</f>
        <v>0</v>
      </c>
      <c r="H415" s="100">
        <v>0</v>
      </c>
      <c r="I415" s="98">
        <f>SUM(G415:H415)</f>
        <v>0</v>
      </c>
      <c r="J415" s="52"/>
      <c r="K415" s="53"/>
      <c r="L415" s="98">
        <f>SUM(J415:K415)</f>
        <v>0</v>
      </c>
      <c r="M415" s="52"/>
      <c r="N415" s="53"/>
      <c r="O415" s="98">
        <f>SUM(M415:N415)</f>
        <v>0</v>
      </c>
      <c r="P415" s="52"/>
      <c r="Q415" s="53"/>
      <c r="R415" s="98">
        <f>SUM(P415:Q415)</f>
        <v>0</v>
      </c>
      <c r="S415" s="99">
        <f t="shared" si="406"/>
        <v>0</v>
      </c>
      <c r="T415" s="100">
        <f t="shared" si="406"/>
        <v>0</v>
      </c>
      <c r="U415" s="101">
        <f>SUM(S415:T415)</f>
        <v>0</v>
      </c>
    </row>
    <row r="416" spans="1:21" ht="12.75" hidden="1" thickBot="1">
      <c r="A416" s="55"/>
      <c r="B416" s="56"/>
      <c r="C416" s="57"/>
      <c r="D416" s="81"/>
      <c r="E416" s="165">
        <v>823300</v>
      </c>
      <c r="F416" s="170" t="s">
        <v>240</v>
      </c>
      <c r="G416" s="122">
        <f>Godišnji!G414</f>
        <v>95000</v>
      </c>
      <c r="H416" s="104">
        <v>0</v>
      </c>
      <c r="I416" s="102">
        <f>SUM(G416:H416)</f>
        <v>95000</v>
      </c>
      <c r="J416" s="60"/>
      <c r="K416" s="61"/>
      <c r="L416" s="102">
        <f>SUM(J416:K416)</f>
        <v>0</v>
      </c>
      <c r="M416" s="60"/>
      <c r="N416" s="61"/>
      <c r="O416" s="102">
        <f>SUM(M416:N416)</f>
        <v>0</v>
      </c>
      <c r="P416" s="60"/>
      <c r="Q416" s="61"/>
      <c r="R416" s="102">
        <f>SUM(P416:Q416)</f>
        <v>0</v>
      </c>
      <c r="S416" s="103">
        <f t="shared" si="406"/>
        <v>0</v>
      </c>
      <c r="T416" s="104">
        <f t="shared" si="406"/>
        <v>0</v>
      </c>
      <c r="U416" s="105">
        <f>SUM(S416:T416)</f>
        <v>0</v>
      </c>
    </row>
    <row r="417" spans="1:21" ht="12.75" hidden="1" thickBot="1">
      <c r="A417" s="62"/>
      <c r="B417" s="63"/>
      <c r="C417" s="64"/>
      <c r="D417" s="78"/>
      <c r="E417" s="63"/>
      <c r="F417" s="171" t="s">
        <v>139</v>
      </c>
      <c r="G417" s="106">
        <f t="shared" ref="G417:U417" si="407">G382+G384+G388+G390+G402+G406+G410+G413</f>
        <v>1104650</v>
      </c>
      <c r="H417" s="107">
        <f t="shared" si="407"/>
        <v>0</v>
      </c>
      <c r="I417" s="108">
        <f t="shared" si="407"/>
        <v>1104650</v>
      </c>
      <c r="J417" s="106">
        <f t="shared" si="407"/>
        <v>0</v>
      </c>
      <c r="K417" s="107">
        <f t="shared" si="407"/>
        <v>0</v>
      </c>
      <c r="L417" s="108">
        <f t="shared" si="407"/>
        <v>0</v>
      </c>
      <c r="M417" s="106">
        <f t="shared" si="407"/>
        <v>0</v>
      </c>
      <c r="N417" s="107">
        <f t="shared" si="407"/>
        <v>0</v>
      </c>
      <c r="O417" s="108">
        <f t="shared" si="407"/>
        <v>0</v>
      </c>
      <c r="P417" s="106">
        <f t="shared" si="407"/>
        <v>0</v>
      </c>
      <c r="Q417" s="107">
        <f t="shared" si="407"/>
        <v>0</v>
      </c>
      <c r="R417" s="108">
        <f t="shared" si="407"/>
        <v>0</v>
      </c>
      <c r="S417" s="106">
        <f t="shared" si="407"/>
        <v>0</v>
      </c>
      <c r="T417" s="107">
        <f t="shared" si="407"/>
        <v>0</v>
      </c>
      <c r="U417" s="126">
        <f t="shared" si="407"/>
        <v>0</v>
      </c>
    </row>
    <row r="418" spans="1:21" hidden="1">
      <c r="D418" s="67"/>
      <c r="G418" s="179"/>
      <c r="H418" s="179"/>
      <c r="I418" s="179"/>
      <c r="U418" s="137"/>
    </row>
    <row r="419" spans="1:21" hidden="1">
      <c r="A419" s="172" t="s">
        <v>140</v>
      </c>
      <c r="B419" s="173" t="s">
        <v>67</v>
      </c>
      <c r="C419" s="174" t="s">
        <v>68</v>
      </c>
      <c r="D419" s="76"/>
      <c r="E419" s="43"/>
      <c r="F419" s="167" t="s">
        <v>141</v>
      </c>
      <c r="G419" s="180"/>
      <c r="H419" s="181"/>
      <c r="I419" s="182"/>
      <c r="J419" s="48"/>
      <c r="K419" s="43"/>
      <c r="L419" s="49"/>
      <c r="M419" s="48"/>
      <c r="N419" s="43"/>
      <c r="O419" s="49"/>
      <c r="P419" s="48"/>
      <c r="Q419" s="43"/>
      <c r="R419" s="49"/>
      <c r="S419" s="48"/>
      <c r="T419" s="43"/>
      <c r="U419" s="74"/>
    </row>
    <row r="420" spans="1:21" hidden="1">
      <c r="A420" s="40"/>
      <c r="B420" s="41"/>
      <c r="C420" s="42"/>
      <c r="D420" s="76"/>
      <c r="E420" s="163">
        <v>611000</v>
      </c>
      <c r="F420" s="167" t="s">
        <v>69</v>
      </c>
      <c r="G420" s="94">
        <f>SUM(G421:G423)</f>
        <v>234390</v>
      </c>
      <c r="H420" s="95">
        <f>SUM(H421:H423)</f>
        <v>0</v>
      </c>
      <c r="I420" s="96">
        <f t="shared" ref="I420:U420" si="408">SUM(I421:I423)</f>
        <v>234390</v>
      </c>
      <c r="J420" s="94">
        <f t="shared" si="408"/>
        <v>0</v>
      </c>
      <c r="K420" s="95">
        <f t="shared" si="408"/>
        <v>0</v>
      </c>
      <c r="L420" s="96">
        <f t="shared" si="408"/>
        <v>0</v>
      </c>
      <c r="M420" s="94">
        <f t="shared" si="408"/>
        <v>0</v>
      </c>
      <c r="N420" s="95">
        <f t="shared" si="408"/>
        <v>0</v>
      </c>
      <c r="O420" s="96">
        <f t="shared" si="408"/>
        <v>0</v>
      </c>
      <c r="P420" s="94">
        <f t="shared" si="408"/>
        <v>0</v>
      </c>
      <c r="Q420" s="95">
        <f t="shared" si="408"/>
        <v>0</v>
      </c>
      <c r="R420" s="96">
        <f t="shared" si="408"/>
        <v>0</v>
      </c>
      <c r="S420" s="94">
        <f t="shared" si="408"/>
        <v>0</v>
      </c>
      <c r="T420" s="95">
        <f t="shared" si="408"/>
        <v>0</v>
      </c>
      <c r="U420" s="97">
        <f t="shared" si="408"/>
        <v>0</v>
      </c>
    </row>
    <row r="421" spans="1:21" hidden="1">
      <c r="A421" s="48"/>
      <c r="B421" s="43"/>
      <c r="C421" s="49"/>
      <c r="D421" s="76"/>
      <c r="E421" s="164">
        <v>611100</v>
      </c>
      <c r="F421" s="168" t="s">
        <v>70</v>
      </c>
      <c r="G421" s="99">
        <f>Godišnji!G420</f>
        <v>196990</v>
      </c>
      <c r="H421" s="100">
        <v>0</v>
      </c>
      <c r="I421" s="98">
        <f>SUM(G421:H421)</f>
        <v>196990</v>
      </c>
      <c r="J421" s="52"/>
      <c r="K421" s="53"/>
      <c r="L421" s="98">
        <f>SUM(J421:K421)</f>
        <v>0</v>
      </c>
      <c r="M421" s="52"/>
      <c r="N421" s="53"/>
      <c r="O421" s="98">
        <f>SUM(M421:N421)</f>
        <v>0</v>
      </c>
      <c r="P421" s="52"/>
      <c r="Q421" s="53"/>
      <c r="R421" s="98">
        <f>SUM(P421:Q421)</f>
        <v>0</v>
      </c>
      <c r="S421" s="99">
        <f>P421+M421+J421</f>
        <v>0</v>
      </c>
      <c r="T421" s="100">
        <f>Q421+N421+K421</f>
        <v>0</v>
      </c>
      <c r="U421" s="101">
        <f>SUM(S421:T421)</f>
        <v>0</v>
      </c>
    </row>
    <row r="422" spans="1:21" hidden="1">
      <c r="A422" s="48"/>
      <c r="B422" s="43"/>
      <c r="C422" s="49"/>
      <c r="D422" s="76"/>
      <c r="E422" s="164">
        <v>611200</v>
      </c>
      <c r="F422" s="168" t="s">
        <v>71</v>
      </c>
      <c r="G422" s="99">
        <f>Godišnji!G421</f>
        <v>37400</v>
      </c>
      <c r="H422" s="100">
        <v>0</v>
      </c>
      <c r="I422" s="98">
        <f t="shared" ref="I422:I423" si="409">SUM(G422:H422)</f>
        <v>37400</v>
      </c>
      <c r="J422" s="52"/>
      <c r="K422" s="53"/>
      <c r="L422" s="98">
        <f t="shared" ref="L422:L423" si="410">SUM(J422:K422)</f>
        <v>0</v>
      </c>
      <c r="M422" s="52"/>
      <c r="N422" s="53"/>
      <c r="O422" s="98">
        <f t="shared" ref="O422:O423" si="411">SUM(M422:N422)</f>
        <v>0</v>
      </c>
      <c r="P422" s="52"/>
      <c r="Q422" s="53"/>
      <c r="R422" s="98">
        <f t="shared" ref="R422:R423" si="412">SUM(P422:Q422)</f>
        <v>0</v>
      </c>
      <c r="S422" s="99">
        <f t="shared" ref="S422:S423" si="413">P422+M422+J422</f>
        <v>0</v>
      </c>
      <c r="T422" s="100">
        <f t="shared" ref="T422:T423" si="414">Q422+N422+K422</f>
        <v>0</v>
      </c>
      <c r="U422" s="101">
        <f t="shared" ref="U422:U423" si="415">SUM(S422:T422)</f>
        <v>0</v>
      </c>
    </row>
    <row r="423" spans="1:21" hidden="1">
      <c r="A423" s="48"/>
      <c r="B423" s="43"/>
      <c r="C423" s="49"/>
      <c r="D423" s="76"/>
      <c r="E423" s="164">
        <v>611200</v>
      </c>
      <c r="F423" s="168" t="s">
        <v>72</v>
      </c>
      <c r="G423" s="99">
        <f>Godišnji!G422</f>
        <v>0</v>
      </c>
      <c r="H423" s="100">
        <v>0</v>
      </c>
      <c r="I423" s="98">
        <f t="shared" si="409"/>
        <v>0</v>
      </c>
      <c r="J423" s="52"/>
      <c r="K423" s="53"/>
      <c r="L423" s="98">
        <f t="shared" si="410"/>
        <v>0</v>
      </c>
      <c r="M423" s="52"/>
      <c r="N423" s="53"/>
      <c r="O423" s="98">
        <f t="shared" si="411"/>
        <v>0</v>
      </c>
      <c r="P423" s="52"/>
      <c r="Q423" s="53"/>
      <c r="R423" s="98">
        <f t="shared" si="412"/>
        <v>0</v>
      </c>
      <c r="S423" s="99">
        <f t="shared" si="413"/>
        <v>0</v>
      </c>
      <c r="T423" s="100">
        <f t="shared" si="414"/>
        <v>0</v>
      </c>
      <c r="U423" s="101">
        <f t="shared" si="415"/>
        <v>0</v>
      </c>
    </row>
    <row r="424" spans="1:21" hidden="1">
      <c r="A424" s="40"/>
      <c r="B424" s="41"/>
      <c r="C424" s="42"/>
      <c r="D424" s="76"/>
      <c r="E424" s="163">
        <v>612000</v>
      </c>
      <c r="F424" s="167" t="s">
        <v>73</v>
      </c>
      <c r="G424" s="94">
        <f>G425</f>
        <v>21380</v>
      </c>
      <c r="H424" s="95">
        <f>H425</f>
        <v>0</v>
      </c>
      <c r="I424" s="96">
        <f t="shared" ref="I424:U424" si="416">I425</f>
        <v>21380</v>
      </c>
      <c r="J424" s="94">
        <f t="shared" si="416"/>
        <v>0</v>
      </c>
      <c r="K424" s="95">
        <f t="shared" si="416"/>
        <v>0</v>
      </c>
      <c r="L424" s="96">
        <f t="shared" si="416"/>
        <v>0</v>
      </c>
      <c r="M424" s="94">
        <f t="shared" si="416"/>
        <v>0</v>
      </c>
      <c r="N424" s="95">
        <f t="shared" si="416"/>
        <v>0</v>
      </c>
      <c r="O424" s="96">
        <f t="shared" si="416"/>
        <v>0</v>
      </c>
      <c r="P424" s="94">
        <f t="shared" si="416"/>
        <v>0</v>
      </c>
      <c r="Q424" s="95">
        <f t="shared" si="416"/>
        <v>0</v>
      </c>
      <c r="R424" s="96">
        <f t="shared" si="416"/>
        <v>0</v>
      </c>
      <c r="S424" s="94">
        <f t="shared" si="416"/>
        <v>0</v>
      </c>
      <c r="T424" s="95">
        <f t="shared" si="416"/>
        <v>0</v>
      </c>
      <c r="U424" s="97">
        <f t="shared" si="416"/>
        <v>0</v>
      </c>
    </row>
    <row r="425" spans="1:21" hidden="1">
      <c r="A425" s="48"/>
      <c r="B425" s="43"/>
      <c r="C425" s="49"/>
      <c r="D425" s="76"/>
      <c r="E425" s="164">
        <v>612100</v>
      </c>
      <c r="F425" s="168" t="s">
        <v>73</v>
      </c>
      <c r="G425" s="99">
        <f>Godišnji!G424</f>
        <v>21380</v>
      </c>
      <c r="H425" s="100">
        <v>0</v>
      </c>
      <c r="I425" s="98">
        <f>SUM(G425:H425)</f>
        <v>21380</v>
      </c>
      <c r="J425" s="52"/>
      <c r="K425" s="53"/>
      <c r="L425" s="98">
        <f>SUM(J425:K425)</f>
        <v>0</v>
      </c>
      <c r="M425" s="52"/>
      <c r="N425" s="53"/>
      <c r="O425" s="98">
        <f>SUM(M425:N425)</f>
        <v>0</v>
      </c>
      <c r="P425" s="52"/>
      <c r="Q425" s="53"/>
      <c r="R425" s="98">
        <f>SUM(P425:Q425)</f>
        <v>0</v>
      </c>
      <c r="S425" s="99">
        <f t="shared" ref="S425" si="417">P425+M425+J425</f>
        <v>0</v>
      </c>
      <c r="T425" s="100">
        <f t="shared" ref="T425" si="418">Q425+N425+K425</f>
        <v>0</v>
      </c>
      <c r="U425" s="101">
        <f>SUM(S425:T425)</f>
        <v>0</v>
      </c>
    </row>
    <row r="426" spans="1:21" hidden="1">
      <c r="A426" s="40"/>
      <c r="B426" s="41"/>
      <c r="C426" s="42"/>
      <c r="D426" s="76"/>
      <c r="E426" s="163">
        <v>613000</v>
      </c>
      <c r="F426" s="167" t="s">
        <v>74</v>
      </c>
      <c r="G426" s="94">
        <f t="shared" ref="G426:U426" si="419">SUM(G427:G436)</f>
        <v>85110</v>
      </c>
      <c r="H426" s="95">
        <f t="shared" si="419"/>
        <v>0</v>
      </c>
      <c r="I426" s="96">
        <f t="shared" si="419"/>
        <v>85110</v>
      </c>
      <c r="J426" s="94">
        <f t="shared" si="419"/>
        <v>0</v>
      </c>
      <c r="K426" s="95">
        <f t="shared" si="419"/>
        <v>0</v>
      </c>
      <c r="L426" s="96">
        <f t="shared" si="419"/>
        <v>0</v>
      </c>
      <c r="M426" s="94">
        <f t="shared" si="419"/>
        <v>0</v>
      </c>
      <c r="N426" s="95">
        <f t="shared" si="419"/>
        <v>0</v>
      </c>
      <c r="O426" s="96">
        <f t="shared" si="419"/>
        <v>0</v>
      </c>
      <c r="P426" s="94">
        <f t="shared" si="419"/>
        <v>0</v>
      </c>
      <c r="Q426" s="95">
        <f t="shared" si="419"/>
        <v>0</v>
      </c>
      <c r="R426" s="96">
        <f t="shared" si="419"/>
        <v>0</v>
      </c>
      <c r="S426" s="94">
        <f t="shared" si="419"/>
        <v>0</v>
      </c>
      <c r="T426" s="95">
        <f t="shared" si="419"/>
        <v>0</v>
      </c>
      <c r="U426" s="97">
        <f t="shared" si="419"/>
        <v>0</v>
      </c>
    </row>
    <row r="427" spans="1:21" hidden="1">
      <c r="A427" s="48"/>
      <c r="B427" s="43"/>
      <c r="C427" s="49"/>
      <c r="D427" s="76"/>
      <c r="E427" s="164">
        <v>613100</v>
      </c>
      <c r="F427" s="169" t="s">
        <v>75</v>
      </c>
      <c r="G427" s="99">
        <f>Godišnji!G426</f>
        <v>3510</v>
      </c>
      <c r="H427" s="100">
        <v>0</v>
      </c>
      <c r="I427" s="98">
        <f t="shared" ref="I427:I436" si="420">SUM(G427:H427)</f>
        <v>3510</v>
      </c>
      <c r="J427" s="52"/>
      <c r="K427" s="53"/>
      <c r="L427" s="98">
        <f t="shared" ref="L427:L436" si="421">SUM(J427:K427)</f>
        <v>0</v>
      </c>
      <c r="M427" s="52"/>
      <c r="N427" s="53"/>
      <c r="O427" s="98">
        <f t="shared" ref="O427:O436" si="422">SUM(M427:N427)</f>
        <v>0</v>
      </c>
      <c r="P427" s="52"/>
      <c r="Q427" s="53"/>
      <c r="R427" s="98">
        <f t="shared" ref="R427:R436" si="423">SUM(P427:Q427)</f>
        <v>0</v>
      </c>
      <c r="S427" s="99">
        <f t="shared" ref="S427:S436" si="424">P427+M427+J427</f>
        <v>0</v>
      </c>
      <c r="T427" s="100">
        <f t="shared" ref="T427:T436" si="425">Q427+N427+K427</f>
        <v>0</v>
      </c>
      <c r="U427" s="101">
        <f t="shared" ref="U427:U436" si="426">SUM(S427:T427)</f>
        <v>0</v>
      </c>
    </row>
    <row r="428" spans="1:21" hidden="1">
      <c r="A428" s="48"/>
      <c r="B428" s="43"/>
      <c r="C428" s="49"/>
      <c r="D428" s="76"/>
      <c r="E428" s="164">
        <v>613200</v>
      </c>
      <c r="F428" s="169" t="s">
        <v>76</v>
      </c>
      <c r="G428" s="99">
        <f>Godišnji!G427</f>
        <v>0</v>
      </c>
      <c r="H428" s="100">
        <v>0</v>
      </c>
      <c r="I428" s="98">
        <f t="shared" si="420"/>
        <v>0</v>
      </c>
      <c r="J428" s="52"/>
      <c r="K428" s="53"/>
      <c r="L428" s="98">
        <f t="shared" si="421"/>
        <v>0</v>
      </c>
      <c r="M428" s="52"/>
      <c r="N428" s="53"/>
      <c r="O428" s="98">
        <f t="shared" si="422"/>
        <v>0</v>
      </c>
      <c r="P428" s="52"/>
      <c r="Q428" s="53"/>
      <c r="R428" s="98">
        <f t="shared" si="423"/>
        <v>0</v>
      </c>
      <c r="S428" s="99">
        <f t="shared" si="424"/>
        <v>0</v>
      </c>
      <c r="T428" s="100">
        <f t="shared" si="425"/>
        <v>0</v>
      </c>
      <c r="U428" s="101">
        <f t="shared" si="426"/>
        <v>0</v>
      </c>
    </row>
    <row r="429" spans="1:21" hidden="1">
      <c r="A429" s="48"/>
      <c r="B429" s="43"/>
      <c r="C429" s="49"/>
      <c r="D429" s="76"/>
      <c r="E429" s="164">
        <v>613300</v>
      </c>
      <c r="F429" s="169" t="s">
        <v>77</v>
      </c>
      <c r="G429" s="99">
        <f>Godišnji!G428</f>
        <v>15000</v>
      </c>
      <c r="H429" s="100">
        <v>0</v>
      </c>
      <c r="I429" s="98">
        <f t="shared" si="420"/>
        <v>15000</v>
      </c>
      <c r="J429" s="52"/>
      <c r="K429" s="53"/>
      <c r="L429" s="98">
        <f t="shared" si="421"/>
        <v>0</v>
      </c>
      <c r="M429" s="52"/>
      <c r="N429" s="53"/>
      <c r="O429" s="98">
        <f t="shared" si="422"/>
        <v>0</v>
      </c>
      <c r="P429" s="52"/>
      <c r="Q429" s="53"/>
      <c r="R429" s="98">
        <f t="shared" si="423"/>
        <v>0</v>
      </c>
      <c r="S429" s="99">
        <f t="shared" si="424"/>
        <v>0</v>
      </c>
      <c r="T429" s="100">
        <f t="shared" si="425"/>
        <v>0</v>
      </c>
      <c r="U429" s="101">
        <f t="shared" si="426"/>
        <v>0</v>
      </c>
    </row>
    <row r="430" spans="1:21" hidden="1">
      <c r="A430" s="48"/>
      <c r="B430" s="43"/>
      <c r="C430" s="49"/>
      <c r="D430" s="76"/>
      <c r="E430" s="164">
        <v>613400</v>
      </c>
      <c r="F430" s="169" t="s">
        <v>78</v>
      </c>
      <c r="G430" s="99">
        <f>Godišnji!G429</f>
        <v>600</v>
      </c>
      <c r="H430" s="100">
        <v>0</v>
      </c>
      <c r="I430" s="98">
        <f t="shared" si="420"/>
        <v>600</v>
      </c>
      <c r="J430" s="52"/>
      <c r="K430" s="53"/>
      <c r="L430" s="98">
        <f t="shared" si="421"/>
        <v>0</v>
      </c>
      <c r="M430" s="52"/>
      <c r="N430" s="53"/>
      <c r="O430" s="98">
        <f t="shared" si="422"/>
        <v>0</v>
      </c>
      <c r="P430" s="52"/>
      <c r="Q430" s="53"/>
      <c r="R430" s="98">
        <f t="shared" si="423"/>
        <v>0</v>
      </c>
      <c r="S430" s="99">
        <f t="shared" si="424"/>
        <v>0</v>
      </c>
      <c r="T430" s="100">
        <f t="shared" si="425"/>
        <v>0</v>
      </c>
      <c r="U430" s="101">
        <f t="shared" si="426"/>
        <v>0</v>
      </c>
    </row>
    <row r="431" spans="1:21" hidden="1">
      <c r="A431" s="48"/>
      <c r="B431" s="43"/>
      <c r="C431" s="49"/>
      <c r="D431" s="76"/>
      <c r="E431" s="164">
        <v>613500</v>
      </c>
      <c r="F431" s="169" t="s">
        <v>79</v>
      </c>
      <c r="G431" s="99">
        <f>Godišnji!G430</f>
        <v>0</v>
      </c>
      <c r="H431" s="100">
        <v>0</v>
      </c>
      <c r="I431" s="98">
        <f t="shared" si="420"/>
        <v>0</v>
      </c>
      <c r="J431" s="52"/>
      <c r="K431" s="53"/>
      <c r="L431" s="98">
        <f t="shared" si="421"/>
        <v>0</v>
      </c>
      <c r="M431" s="52"/>
      <c r="N431" s="53"/>
      <c r="O431" s="98">
        <f t="shared" si="422"/>
        <v>0</v>
      </c>
      <c r="P431" s="52"/>
      <c r="Q431" s="53"/>
      <c r="R431" s="98">
        <f t="shared" si="423"/>
        <v>0</v>
      </c>
      <c r="S431" s="99">
        <f t="shared" si="424"/>
        <v>0</v>
      </c>
      <c r="T431" s="100">
        <f t="shared" si="425"/>
        <v>0</v>
      </c>
      <c r="U431" s="101">
        <f t="shared" si="426"/>
        <v>0</v>
      </c>
    </row>
    <row r="432" spans="1:21" hidden="1">
      <c r="A432" s="48"/>
      <c r="B432" s="43"/>
      <c r="C432" s="49"/>
      <c r="D432" s="76"/>
      <c r="E432" s="164">
        <v>613600</v>
      </c>
      <c r="F432" s="169" t="s">
        <v>82</v>
      </c>
      <c r="G432" s="99">
        <f>Godišnji!G431</f>
        <v>0</v>
      </c>
      <c r="H432" s="100">
        <v>0</v>
      </c>
      <c r="I432" s="98">
        <f t="shared" si="420"/>
        <v>0</v>
      </c>
      <c r="J432" s="52"/>
      <c r="K432" s="53"/>
      <c r="L432" s="98">
        <f t="shared" si="421"/>
        <v>0</v>
      </c>
      <c r="M432" s="52"/>
      <c r="N432" s="53"/>
      <c r="O432" s="98">
        <f t="shared" si="422"/>
        <v>0</v>
      </c>
      <c r="P432" s="52"/>
      <c r="Q432" s="53"/>
      <c r="R432" s="98">
        <f t="shared" si="423"/>
        <v>0</v>
      </c>
      <c r="S432" s="99">
        <f t="shared" si="424"/>
        <v>0</v>
      </c>
      <c r="T432" s="100">
        <f t="shared" si="425"/>
        <v>0</v>
      </c>
      <c r="U432" s="101">
        <f t="shared" si="426"/>
        <v>0</v>
      </c>
    </row>
    <row r="433" spans="1:21" hidden="1">
      <c r="A433" s="48"/>
      <c r="B433" s="43"/>
      <c r="C433" s="49"/>
      <c r="D433" s="76"/>
      <c r="E433" s="164">
        <v>613700</v>
      </c>
      <c r="F433" s="169" t="s">
        <v>80</v>
      </c>
      <c r="G433" s="99">
        <f>Godišnji!G432</f>
        <v>1000</v>
      </c>
      <c r="H433" s="100">
        <v>0</v>
      </c>
      <c r="I433" s="98">
        <f t="shared" si="420"/>
        <v>1000</v>
      </c>
      <c r="J433" s="52"/>
      <c r="K433" s="53"/>
      <c r="L433" s="98">
        <f t="shared" si="421"/>
        <v>0</v>
      </c>
      <c r="M433" s="52"/>
      <c r="N433" s="53"/>
      <c r="O433" s="98">
        <f t="shared" si="422"/>
        <v>0</v>
      </c>
      <c r="P433" s="52"/>
      <c r="Q433" s="53"/>
      <c r="R433" s="98">
        <f t="shared" si="423"/>
        <v>0</v>
      </c>
      <c r="S433" s="99">
        <f t="shared" si="424"/>
        <v>0</v>
      </c>
      <c r="T433" s="100">
        <f t="shared" si="425"/>
        <v>0</v>
      </c>
      <c r="U433" s="101">
        <f t="shared" si="426"/>
        <v>0</v>
      </c>
    </row>
    <row r="434" spans="1:21" hidden="1">
      <c r="A434" s="48"/>
      <c r="B434" s="43"/>
      <c r="C434" s="49"/>
      <c r="D434" s="76"/>
      <c r="E434" s="164">
        <v>613800</v>
      </c>
      <c r="F434" s="169" t="s">
        <v>83</v>
      </c>
      <c r="G434" s="99">
        <f>Godišnji!G433</f>
        <v>0</v>
      </c>
      <c r="H434" s="100">
        <v>0</v>
      </c>
      <c r="I434" s="98">
        <f t="shared" si="420"/>
        <v>0</v>
      </c>
      <c r="J434" s="52"/>
      <c r="K434" s="53"/>
      <c r="L434" s="98">
        <f t="shared" si="421"/>
        <v>0</v>
      </c>
      <c r="M434" s="52"/>
      <c r="N434" s="53"/>
      <c r="O434" s="98">
        <f t="shared" si="422"/>
        <v>0</v>
      </c>
      <c r="P434" s="52"/>
      <c r="Q434" s="53"/>
      <c r="R434" s="98">
        <f t="shared" si="423"/>
        <v>0</v>
      </c>
      <c r="S434" s="99">
        <f t="shared" si="424"/>
        <v>0</v>
      </c>
      <c r="T434" s="100">
        <f t="shared" si="425"/>
        <v>0</v>
      </c>
      <c r="U434" s="101">
        <f t="shared" si="426"/>
        <v>0</v>
      </c>
    </row>
    <row r="435" spans="1:21" hidden="1">
      <c r="A435" s="48"/>
      <c r="B435" s="43"/>
      <c r="C435" s="49"/>
      <c r="D435" s="76"/>
      <c r="E435" s="164">
        <v>613900</v>
      </c>
      <c r="F435" s="169" t="s">
        <v>81</v>
      </c>
      <c r="G435" s="99">
        <f>Godišnji!G434</f>
        <v>65000</v>
      </c>
      <c r="H435" s="100">
        <v>0</v>
      </c>
      <c r="I435" s="98">
        <f t="shared" si="420"/>
        <v>65000</v>
      </c>
      <c r="J435" s="52"/>
      <c r="K435" s="53"/>
      <c r="L435" s="98">
        <f t="shared" si="421"/>
        <v>0</v>
      </c>
      <c r="M435" s="52"/>
      <c r="N435" s="53"/>
      <c r="O435" s="98">
        <f t="shared" si="422"/>
        <v>0</v>
      </c>
      <c r="P435" s="52"/>
      <c r="Q435" s="53"/>
      <c r="R435" s="98">
        <f t="shared" si="423"/>
        <v>0</v>
      </c>
      <c r="S435" s="99">
        <f t="shared" si="424"/>
        <v>0</v>
      </c>
      <c r="T435" s="100">
        <f t="shared" si="425"/>
        <v>0</v>
      </c>
      <c r="U435" s="101">
        <f t="shared" si="426"/>
        <v>0</v>
      </c>
    </row>
    <row r="436" spans="1:21" hidden="1">
      <c r="A436" s="48"/>
      <c r="B436" s="43"/>
      <c r="C436" s="49"/>
      <c r="D436" s="76"/>
      <c r="E436" s="164">
        <v>613900</v>
      </c>
      <c r="F436" s="169" t="s">
        <v>84</v>
      </c>
      <c r="G436" s="99">
        <f>Godišnji!G435</f>
        <v>0</v>
      </c>
      <c r="H436" s="100">
        <v>0</v>
      </c>
      <c r="I436" s="98">
        <f t="shared" si="420"/>
        <v>0</v>
      </c>
      <c r="J436" s="52"/>
      <c r="K436" s="53"/>
      <c r="L436" s="98">
        <f t="shared" si="421"/>
        <v>0</v>
      </c>
      <c r="M436" s="52"/>
      <c r="N436" s="53"/>
      <c r="O436" s="98">
        <f t="shared" si="422"/>
        <v>0</v>
      </c>
      <c r="P436" s="52"/>
      <c r="Q436" s="53"/>
      <c r="R436" s="98">
        <f t="shared" si="423"/>
        <v>0</v>
      </c>
      <c r="S436" s="99">
        <f t="shared" si="424"/>
        <v>0</v>
      </c>
      <c r="T436" s="100">
        <f t="shared" si="425"/>
        <v>0</v>
      </c>
      <c r="U436" s="101">
        <f t="shared" si="426"/>
        <v>0</v>
      </c>
    </row>
    <row r="437" spans="1:21" hidden="1">
      <c r="A437" s="40"/>
      <c r="B437" s="41"/>
      <c r="C437" s="42"/>
      <c r="D437" s="76"/>
      <c r="E437" s="163">
        <v>614000</v>
      </c>
      <c r="F437" s="167" t="s">
        <v>93</v>
      </c>
      <c r="G437" s="94">
        <f t="shared" ref="G437:U437" si="427">SUM(G438:G439)</f>
        <v>3807000</v>
      </c>
      <c r="H437" s="95">
        <f t="shared" si="427"/>
        <v>273000</v>
      </c>
      <c r="I437" s="96">
        <f t="shared" si="427"/>
        <v>4080000</v>
      </c>
      <c r="J437" s="94">
        <f t="shared" si="427"/>
        <v>0</v>
      </c>
      <c r="K437" s="95">
        <f t="shared" si="427"/>
        <v>0</v>
      </c>
      <c r="L437" s="96">
        <f t="shared" si="427"/>
        <v>0</v>
      </c>
      <c r="M437" s="94">
        <f t="shared" si="427"/>
        <v>0</v>
      </c>
      <c r="N437" s="95">
        <f t="shared" si="427"/>
        <v>0</v>
      </c>
      <c r="O437" s="96">
        <f t="shared" si="427"/>
        <v>0</v>
      </c>
      <c r="P437" s="94">
        <f t="shared" si="427"/>
        <v>0</v>
      </c>
      <c r="Q437" s="95">
        <f t="shared" si="427"/>
        <v>0</v>
      </c>
      <c r="R437" s="96">
        <f t="shared" si="427"/>
        <v>0</v>
      </c>
      <c r="S437" s="94">
        <f t="shared" si="427"/>
        <v>0</v>
      </c>
      <c r="T437" s="95">
        <f t="shared" si="427"/>
        <v>0</v>
      </c>
      <c r="U437" s="97">
        <f t="shared" si="427"/>
        <v>0</v>
      </c>
    </row>
    <row r="438" spans="1:21" hidden="1">
      <c r="A438" s="48"/>
      <c r="B438" s="43"/>
      <c r="C438" s="49"/>
      <c r="D438" s="76"/>
      <c r="E438" s="164">
        <v>614100</v>
      </c>
      <c r="F438" s="169" t="s">
        <v>142</v>
      </c>
      <c r="G438" s="99">
        <f>Godišnji!G437</f>
        <v>650000</v>
      </c>
      <c r="H438" s="100">
        <v>0</v>
      </c>
      <c r="I438" s="98">
        <f t="shared" ref="I438:I439" si="428">SUM(G438:H438)</f>
        <v>650000</v>
      </c>
      <c r="J438" s="52"/>
      <c r="K438" s="53"/>
      <c r="L438" s="98">
        <f t="shared" ref="L438:L439" si="429">SUM(J438:K438)</f>
        <v>0</v>
      </c>
      <c r="M438" s="52"/>
      <c r="N438" s="53"/>
      <c r="O438" s="98">
        <f t="shared" ref="O438:O439" si="430">SUM(M438:N438)</f>
        <v>0</v>
      </c>
      <c r="P438" s="52"/>
      <c r="Q438" s="53"/>
      <c r="R438" s="98">
        <f t="shared" ref="R438:R439" si="431">SUM(P438:Q438)</f>
        <v>0</v>
      </c>
      <c r="S438" s="99">
        <f t="shared" ref="S438:S439" si="432">P438+M438+J438</f>
        <v>0</v>
      </c>
      <c r="T438" s="100">
        <f t="shared" ref="T438:T439" si="433">Q438+N438+K438</f>
        <v>0</v>
      </c>
      <c r="U438" s="101">
        <f t="shared" ref="U438:U439" si="434">SUM(S438:T438)</f>
        <v>0</v>
      </c>
    </row>
    <row r="439" spans="1:21" hidden="1">
      <c r="A439" s="48"/>
      <c r="B439" s="43"/>
      <c r="C439" s="49"/>
      <c r="D439" s="76"/>
      <c r="E439" s="164">
        <v>614200</v>
      </c>
      <c r="F439" s="169" t="s">
        <v>143</v>
      </c>
      <c r="G439" s="99">
        <f>Godišnji!G438</f>
        <v>3157000</v>
      </c>
      <c r="H439" s="100">
        <f>Godišnji!H438</f>
        <v>273000</v>
      </c>
      <c r="I439" s="98">
        <f t="shared" si="428"/>
        <v>3430000</v>
      </c>
      <c r="J439" s="52"/>
      <c r="K439" s="53"/>
      <c r="L439" s="98">
        <f t="shared" si="429"/>
        <v>0</v>
      </c>
      <c r="M439" s="52"/>
      <c r="N439" s="53"/>
      <c r="O439" s="98">
        <f t="shared" si="430"/>
        <v>0</v>
      </c>
      <c r="P439" s="52"/>
      <c r="Q439" s="53"/>
      <c r="R439" s="98">
        <f t="shared" si="431"/>
        <v>0</v>
      </c>
      <c r="S439" s="99">
        <f t="shared" si="432"/>
        <v>0</v>
      </c>
      <c r="T439" s="100">
        <f t="shared" si="433"/>
        <v>0</v>
      </c>
      <c r="U439" s="101">
        <f t="shared" si="434"/>
        <v>0</v>
      </c>
    </row>
    <row r="440" spans="1:21" hidden="1">
      <c r="A440" s="40"/>
      <c r="B440" s="41"/>
      <c r="C440" s="42"/>
      <c r="D440" s="76"/>
      <c r="E440" s="163">
        <v>615000</v>
      </c>
      <c r="F440" s="167" t="s">
        <v>103</v>
      </c>
      <c r="G440" s="94">
        <f>G441</f>
        <v>0</v>
      </c>
      <c r="H440" s="95">
        <f>H441</f>
        <v>0</v>
      </c>
      <c r="I440" s="96">
        <f>I441</f>
        <v>0</v>
      </c>
      <c r="J440" s="94">
        <f t="shared" ref="J440:K440" si="435">J441</f>
        <v>0</v>
      </c>
      <c r="K440" s="95">
        <f t="shared" si="435"/>
        <v>0</v>
      </c>
      <c r="L440" s="96">
        <f>L441</f>
        <v>0</v>
      </c>
      <c r="M440" s="94">
        <f t="shared" ref="M440:N440" si="436">M441</f>
        <v>0</v>
      </c>
      <c r="N440" s="95">
        <f t="shared" si="436"/>
        <v>0</v>
      </c>
      <c r="O440" s="96">
        <f>O441</f>
        <v>0</v>
      </c>
      <c r="P440" s="94">
        <f t="shared" ref="P440:Q440" si="437">P441</f>
        <v>0</v>
      </c>
      <c r="Q440" s="95">
        <f t="shared" si="437"/>
        <v>0</v>
      </c>
      <c r="R440" s="96">
        <f>R441</f>
        <v>0</v>
      </c>
      <c r="S440" s="94">
        <f t="shared" ref="S440:T440" si="438">S441</f>
        <v>0</v>
      </c>
      <c r="T440" s="95">
        <f t="shared" si="438"/>
        <v>0</v>
      </c>
      <c r="U440" s="97">
        <f>U441</f>
        <v>0</v>
      </c>
    </row>
    <row r="441" spans="1:21" hidden="1">
      <c r="A441" s="48"/>
      <c r="B441" s="43"/>
      <c r="C441" s="49"/>
      <c r="D441" s="76"/>
      <c r="E441" s="164">
        <v>615100</v>
      </c>
      <c r="F441" s="169" t="s">
        <v>144</v>
      </c>
      <c r="G441" s="99">
        <f>Godišnji!G440</f>
        <v>0</v>
      </c>
      <c r="H441" s="100">
        <v>0</v>
      </c>
      <c r="I441" s="98">
        <f>SUM(G441:H441)</f>
        <v>0</v>
      </c>
      <c r="J441" s="52"/>
      <c r="K441" s="53"/>
      <c r="L441" s="98">
        <f>SUM(J441:K441)</f>
        <v>0</v>
      </c>
      <c r="M441" s="52"/>
      <c r="N441" s="53"/>
      <c r="O441" s="98">
        <f>SUM(M441:N441)</f>
        <v>0</v>
      </c>
      <c r="P441" s="52"/>
      <c r="Q441" s="53"/>
      <c r="R441" s="98">
        <f>SUM(P441:Q441)</f>
        <v>0</v>
      </c>
      <c r="S441" s="99">
        <f t="shared" ref="S441" si="439">P441+M441+J441</f>
        <v>0</v>
      </c>
      <c r="T441" s="100">
        <f t="shared" ref="T441" si="440">Q441+N441+K441</f>
        <v>0</v>
      </c>
      <c r="U441" s="101">
        <f>SUM(S441:T441)</f>
        <v>0</v>
      </c>
    </row>
    <row r="442" spans="1:21" hidden="1">
      <c r="A442" s="40"/>
      <c r="B442" s="41"/>
      <c r="C442" s="42"/>
      <c r="D442" s="76"/>
      <c r="E442" s="163">
        <v>821000</v>
      </c>
      <c r="F442" s="167" t="s">
        <v>85</v>
      </c>
      <c r="G442" s="94">
        <f>SUM(G443:G444)</f>
        <v>1500</v>
      </c>
      <c r="H442" s="95">
        <f>SUM(H443:H444)</f>
        <v>0</v>
      </c>
      <c r="I442" s="96">
        <f t="shared" ref="I442:U442" si="441">SUM(I443:I444)</f>
        <v>1500</v>
      </c>
      <c r="J442" s="94">
        <f t="shared" si="441"/>
        <v>0</v>
      </c>
      <c r="K442" s="95">
        <f t="shared" si="441"/>
        <v>0</v>
      </c>
      <c r="L442" s="96">
        <f t="shared" si="441"/>
        <v>0</v>
      </c>
      <c r="M442" s="94">
        <f t="shared" si="441"/>
        <v>0</v>
      </c>
      <c r="N442" s="95">
        <f t="shared" si="441"/>
        <v>0</v>
      </c>
      <c r="O442" s="96">
        <f t="shared" si="441"/>
        <v>0</v>
      </c>
      <c r="P442" s="94">
        <f t="shared" si="441"/>
        <v>0</v>
      </c>
      <c r="Q442" s="95">
        <f t="shared" si="441"/>
        <v>0</v>
      </c>
      <c r="R442" s="96">
        <f t="shared" si="441"/>
        <v>0</v>
      </c>
      <c r="S442" s="94">
        <f t="shared" si="441"/>
        <v>0</v>
      </c>
      <c r="T442" s="95">
        <f t="shared" si="441"/>
        <v>0</v>
      </c>
      <c r="U442" s="97">
        <f t="shared" si="441"/>
        <v>0</v>
      </c>
    </row>
    <row r="443" spans="1:21" hidden="1">
      <c r="A443" s="48"/>
      <c r="B443" s="43"/>
      <c r="C443" s="49"/>
      <c r="D443" s="76"/>
      <c r="E443" s="164">
        <v>821200</v>
      </c>
      <c r="F443" s="168" t="s">
        <v>86</v>
      </c>
      <c r="G443" s="99">
        <f>Godišnji!G442</f>
        <v>0</v>
      </c>
      <c r="H443" s="100">
        <v>0</v>
      </c>
      <c r="I443" s="98">
        <f>SUM(G443:H443)</f>
        <v>0</v>
      </c>
      <c r="J443" s="52"/>
      <c r="K443" s="53"/>
      <c r="L443" s="98">
        <f>SUM(J443:K443)</f>
        <v>0</v>
      </c>
      <c r="M443" s="52"/>
      <c r="N443" s="53"/>
      <c r="O443" s="98">
        <f>SUM(M443:N443)</f>
        <v>0</v>
      </c>
      <c r="P443" s="52"/>
      <c r="Q443" s="53"/>
      <c r="R443" s="98">
        <f>SUM(P443:Q443)</f>
        <v>0</v>
      </c>
      <c r="S443" s="99">
        <f t="shared" ref="S443:S444" si="442">P443+M443+J443</f>
        <v>0</v>
      </c>
      <c r="T443" s="100">
        <f t="shared" ref="T443:T444" si="443">Q443+N443+K443</f>
        <v>0</v>
      </c>
      <c r="U443" s="101">
        <f>SUM(S443:T443)</f>
        <v>0</v>
      </c>
    </row>
    <row r="444" spans="1:21" ht="12.75" hidden="1" thickBot="1">
      <c r="A444" s="55"/>
      <c r="B444" s="56"/>
      <c r="C444" s="57"/>
      <c r="D444" s="81"/>
      <c r="E444" s="165">
        <v>821300</v>
      </c>
      <c r="F444" s="170" t="s">
        <v>87</v>
      </c>
      <c r="G444" s="122">
        <f>Godišnji!G443</f>
        <v>1500</v>
      </c>
      <c r="H444" s="104">
        <v>0</v>
      </c>
      <c r="I444" s="102">
        <f>SUM(G444:H444)</f>
        <v>1500</v>
      </c>
      <c r="J444" s="60"/>
      <c r="K444" s="61"/>
      <c r="L444" s="102">
        <f>SUM(J444:K444)</f>
        <v>0</v>
      </c>
      <c r="M444" s="60"/>
      <c r="N444" s="61"/>
      <c r="O444" s="102">
        <f>SUM(M444:N444)</f>
        <v>0</v>
      </c>
      <c r="P444" s="60"/>
      <c r="Q444" s="61"/>
      <c r="R444" s="102">
        <f>SUM(P444:Q444)</f>
        <v>0</v>
      </c>
      <c r="S444" s="103">
        <f t="shared" si="442"/>
        <v>0</v>
      </c>
      <c r="T444" s="104">
        <f t="shared" si="443"/>
        <v>0</v>
      </c>
      <c r="U444" s="105">
        <f>SUM(S444:T444)</f>
        <v>0</v>
      </c>
    </row>
    <row r="445" spans="1:21" ht="12.75" hidden="1" thickBot="1">
      <c r="A445" s="62"/>
      <c r="B445" s="63"/>
      <c r="C445" s="64"/>
      <c r="D445" s="87"/>
      <c r="E445" s="63"/>
      <c r="F445" s="171" t="s">
        <v>145</v>
      </c>
      <c r="G445" s="106">
        <f t="shared" ref="G445:U445" si="444">G420+G424+G426+G437+G440+G442</f>
        <v>4149380</v>
      </c>
      <c r="H445" s="107">
        <f t="shared" si="444"/>
        <v>273000</v>
      </c>
      <c r="I445" s="108">
        <f t="shared" si="444"/>
        <v>4422380</v>
      </c>
      <c r="J445" s="106">
        <f t="shared" si="444"/>
        <v>0</v>
      </c>
      <c r="K445" s="107">
        <f t="shared" si="444"/>
        <v>0</v>
      </c>
      <c r="L445" s="108">
        <f t="shared" si="444"/>
        <v>0</v>
      </c>
      <c r="M445" s="106">
        <f t="shared" si="444"/>
        <v>0</v>
      </c>
      <c r="N445" s="107">
        <f t="shared" si="444"/>
        <v>0</v>
      </c>
      <c r="O445" s="108">
        <f t="shared" si="444"/>
        <v>0</v>
      </c>
      <c r="P445" s="106">
        <f t="shared" si="444"/>
        <v>0</v>
      </c>
      <c r="Q445" s="107">
        <f t="shared" si="444"/>
        <v>0</v>
      </c>
      <c r="R445" s="108">
        <f t="shared" si="444"/>
        <v>0</v>
      </c>
      <c r="S445" s="106">
        <f t="shared" si="444"/>
        <v>0</v>
      </c>
      <c r="T445" s="107">
        <f t="shared" si="444"/>
        <v>0</v>
      </c>
      <c r="U445" s="109">
        <f t="shared" si="444"/>
        <v>0</v>
      </c>
    </row>
    <row r="446" spans="1:21" hidden="1">
      <c r="D446" s="67"/>
      <c r="G446" s="179"/>
      <c r="H446" s="179"/>
      <c r="I446" s="179"/>
      <c r="U446" s="137"/>
    </row>
    <row r="447" spans="1:21" hidden="1">
      <c r="A447" s="172" t="s">
        <v>146</v>
      </c>
      <c r="B447" s="173" t="s">
        <v>67</v>
      </c>
      <c r="C447" s="174" t="s">
        <v>68</v>
      </c>
      <c r="D447" s="76"/>
      <c r="E447" s="43"/>
      <c r="F447" s="167" t="s">
        <v>147</v>
      </c>
      <c r="G447" s="180"/>
      <c r="H447" s="181"/>
      <c r="I447" s="182"/>
      <c r="J447" s="48"/>
      <c r="K447" s="43"/>
      <c r="L447" s="49"/>
      <c r="M447" s="48"/>
      <c r="N447" s="43"/>
      <c r="O447" s="49"/>
      <c r="P447" s="48"/>
      <c r="Q447" s="43"/>
      <c r="R447" s="49"/>
      <c r="S447" s="48"/>
      <c r="T447" s="43"/>
      <c r="U447" s="74"/>
    </row>
    <row r="448" spans="1:21" hidden="1">
      <c r="A448" s="40"/>
      <c r="B448" s="41"/>
      <c r="C448" s="42"/>
      <c r="D448" s="76"/>
      <c r="E448" s="163">
        <v>611000</v>
      </c>
      <c r="F448" s="167" t="s">
        <v>69</v>
      </c>
      <c r="G448" s="94">
        <f>SUM(G449:G451)</f>
        <v>230270</v>
      </c>
      <c r="H448" s="95">
        <f>SUM(H449:H451)</f>
        <v>0</v>
      </c>
      <c r="I448" s="96">
        <f t="shared" ref="I448:U448" si="445">SUM(I449:I451)</f>
        <v>230270</v>
      </c>
      <c r="J448" s="94">
        <f t="shared" si="445"/>
        <v>0</v>
      </c>
      <c r="K448" s="95">
        <f t="shared" si="445"/>
        <v>0</v>
      </c>
      <c r="L448" s="96">
        <f t="shared" si="445"/>
        <v>0</v>
      </c>
      <c r="M448" s="94">
        <f t="shared" si="445"/>
        <v>0</v>
      </c>
      <c r="N448" s="95">
        <f t="shared" si="445"/>
        <v>0</v>
      </c>
      <c r="O448" s="96">
        <f t="shared" si="445"/>
        <v>0</v>
      </c>
      <c r="P448" s="94">
        <f t="shared" si="445"/>
        <v>0</v>
      </c>
      <c r="Q448" s="95">
        <f t="shared" si="445"/>
        <v>0</v>
      </c>
      <c r="R448" s="96">
        <f t="shared" si="445"/>
        <v>0</v>
      </c>
      <c r="S448" s="94">
        <f t="shared" si="445"/>
        <v>0</v>
      </c>
      <c r="T448" s="95">
        <f t="shared" si="445"/>
        <v>0</v>
      </c>
      <c r="U448" s="97">
        <f t="shared" si="445"/>
        <v>0</v>
      </c>
    </row>
    <row r="449" spans="1:21" hidden="1">
      <c r="A449" s="48"/>
      <c r="B449" s="43"/>
      <c r="C449" s="49"/>
      <c r="D449" s="76"/>
      <c r="E449" s="164">
        <v>611100</v>
      </c>
      <c r="F449" s="168" t="s">
        <v>70</v>
      </c>
      <c r="G449" s="99">
        <f>Godišnji!G448</f>
        <v>192360</v>
      </c>
      <c r="H449" s="100">
        <v>0</v>
      </c>
      <c r="I449" s="98">
        <f>SUM(G449:H449)</f>
        <v>192360</v>
      </c>
      <c r="J449" s="52"/>
      <c r="K449" s="53"/>
      <c r="L449" s="98">
        <f>SUM(J449:K449)</f>
        <v>0</v>
      </c>
      <c r="M449" s="52"/>
      <c r="N449" s="53"/>
      <c r="O449" s="98">
        <f>SUM(M449:N449)</f>
        <v>0</v>
      </c>
      <c r="P449" s="52"/>
      <c r="Q449" s="53"/>
      <c r="R449" s="98">
        <f>SUM(P449:Q449)</f>
        <v>0</v>
      </c>
      <c r="S449" s="99">
        <f>P449+M449+J449</f>
        <v>0</v>
      </c>
      <c r="T449" s="100">
        <f>Q449+N449+K449</f>
        <v>0</v>
      </c>
      <c r="U449" s="101">
        <f>SUM(S449:T449)</f>
        <v>0</v>
      </c>
    </row>
    <row r="450" spans="1:21" hidden="1">
      <c r="A450" s="48"/>
      <c r="B450" s="43"/>
      <c r="C450" s="49"/>
      <c r="D450" s="76"/>
      <c r="E450" s="164">
        <v>611200</v>
      </c>
      <c r="F450" s="168" t="s">
        <v>71</v>
      </c>
      <c r="G450" s="99">
        <f>Godišnji!G449</f>
        <v>37910</v>
      </c>
      <c r="H450" s="100">
        <v>0</v>
      </c>
      <c r="I450" s="98">
        <f t="shared" ref="I450:I451" si="446">SUM(G450:H450)</f>
        <v>37910</v>
      </c>
      <c r="J450" s="52"/>
      <c r="K450" s="53"/>
      <c r="L450" s="98">
        <f t="shared" ref="L450:L451" si="447">SUM(J450:K450)</f>
        <v>0</v>
      </c>
      <c r="M450" s="52"/>
      <c r="N450" s="53"/>
      <c r="O450" s="98">
        <f t="shared" ref="O450:O451" si="448">SUM(M450:N450)</f>
        <v>0</v>
      </c>
      <c r="P450" s="52"/>
      <c r="Q450" s="53"/>
      <c r="R450" s="98">
        <f t="shared" ref="R450:R451" si="449">SUM(P450:Q450)</f>
        <v>0</v>
      </c>
      <c r="S450" s="99">
        <f t="shared" ref="S450:S451" si="450">P450+M450+J450</f>
        <v>0</v>
      </c>
      <c r="T450" s="100">
        <f t="shared" ref="T450:T451" si="451">Q450+N450+K450</f>
        <v>0</v>
      </c>
      <c r="U450" s="101">
        <f t="shared" ref="U450:U451" si="452">SUM(S450:T450)</f>
        <v>0</v>
      </c>
    </row>
    <row r="451" spans="1:21" hidden="1">
      <c r="A451" s="48"/>
      <c r="B451" s="43"/>
      <c r="C451" s="49"/>
      <c r="D451" s="76"/>
      <c r="E451" s="164">
        <v>611200</v>
      </c>
      <c r="F451" s="168" t="s">
        <v>72</v>
      </c>
      <c r="G451" s="99">
        <f>Godišnji!G450</f>
        <v>0</v>
      </c>
      <c r="H451" s="100">
        <v>0</v>
      </c>
      <c r="I451" s="98">
        <f t="shared" si="446"/>
        <v>0</v>
      </c>
      <c r="J451" s="52"/>
      <c r="K451" s="53"/>
      <c r="L451" s="98">
        <f t="shared" si="447"/>
        <v>0</v>
      </c>
      <c r="M451" s="52"/>
      <c r="N451" s="53"/>
      <c r="O451" s="98">
        <f t="shared" si="448"/>
        <v>0</v>
      </c>
      <c r="P451" s="52"/>
      <c r="Q451" s="53"/>
      <c r="R451" s="98">
        <f t="shared" si="449"/>
        <v>0</v>
      </c>
      <c r="S451" s="99">
        <f t="shared" si="450"/>
        <v>0</v>
      </c>
      <c r="T451" s="100">
        <f t="shared" si="451"/>
        <v>0</v>
      </c>
      <c r="U451" s="101">
        <f t="shared" si="452"/>
        <v>0</v>
      </c>
    </row>
    <row r="452" spans="1:21" hidden="1">
      <c r="A452" s="40"/>
      <c r="B452" s="41"/>
      <c r="C452" s="42"/>
      <c r="D452" s="76"/>
      <c r="E452" s="163">
        <v>612000</v>
      </c>
      <c r="F452" s="167" t="s">
        <v>73</v>
      </c>
      <c r="G452" s="94">
        <f>G453</f>
        <v>21070</v>
      </c>
      <c r="H452" s="95">
        <f>H453</f>
        <v>0</v>
      </c>
      <c r="I452" s="96">
        <f t="shared" ref="I452:U452" si="453">I453</f>
        <v>21070</v>
      </c>
      <c r="J452" s="94">
        <f t="shared" si="453"/>
        <v>0</v>
      </c>
      <c r="K452" s="95">
        <f t="shared" si="453"/>
        <v>0</v>
      </c>
      <c r="L452" s="96">
        <f t="shared" si="453"/>
        <v>0</v>
      </c>
      <c r="M452" s="94">
        <f t="shared" si="453"/>
        <v>0</v>
      </c>
      <c r="N452" s="95">
        <f t="shared" si="453"/>
        <v>0</v>
      </c>
      <c r="O452" s="96">
        <f t="shared" si="453"/>
        <v>0</v>
      </c>
      <c r="P452" s="94">
        <f t="shared" si="453"/>
        <v>0</v>
      </c>
      <c r="Q452" s="95">
        <f t="shared" si="453"/>
        <v>0</v>
      </c>
      <c r="R452" s="96">
        <f t="shared" si="453"/>
        <v>0</v>
      </c>
      <c r="S452" s="94">
        <f t="shared" si="453"/>
        <v>0</v>
      </c>
      <c r="T452" s="95">
        <f t="shared" si="453"/>
        <v>0</v>
      </c>
      <c r="U452" s="97">
        <f t="shared" si="453"/>
        <v>0</v>
      </c>
    </row>
    <row r="453" spans="1:21" hidden="1">
      <c r="A453" s="48"/>
      <c r="B453" s="43"/>
      <c r="C453" s="49"/>
      <c r="D453" s="76"/>
      <c r="E453" s="164">
        <v>612100</v>
      </c>
      <c r="F453" s="168" t="s">
        <v>73</v>
      </c>
      <c r="G453" s="99">
        <f>Godišnji!G452</f>
        <v>21070</v>
      </c>
      <c r="H453" s="100">
        <v>0</v>
      </c>
      <c r="I453" s="98">
        <f>SUM(G453:H453)</f>
        <v>21070</v>
      </c>
      <c r="J453" s="52"/>
      <c r="K453" s="53"/>
      <c r="L453" s="98">
        <f>SUM(J453:K453)</f>
        <v>0</v>
      </c>
      <c r="M453" s="52"/>
      <c r="N453" s="53"/>
      <c r="O453" s="98">
        <f>SUM(M453:N453)</f>
        <v>0</v>
      </c>
      <c r="P453" s="52"/>
      <c r="Q453" s="53"/>
      <c r="R453" s="98">
        <f>SUM(P453:Q453)</f>
        <v>0</v>
      </c>
      <c r="S453" s="99">
        <f>P453+M453+J453</f>
        <v>0</v>
      </c>
      <c r="T453" s="100">
        <f>Q453+N453+K453</f>
        <v>0</v>
      </c>
      <c r="U453" s="101">
        <f>SUM(S453:T453)</f>
        <v>0</v>
      </c>
    </row>
    <row r="454" spans="1:21" hidden="1">
      <c r="A454" s="40"/>
      <c r="B454" s="41"/>
      <c r="C454" s="42"/>
      <c r="D454" s="76"/>
      <c r="E454" s="163">
        <v>613000</v>
      </c>
      <c r="F454" s="167" t="s">
        <v>74</v>
      </c>
      <c r="G454" s="94">
        <f t="shared" ref="G454:U454" si="454">SUM(G455:G465)</f>
        <v>17800</v>
      </c>
      <c r="H454" s="95">
        <f t="shared" si="454"/>
        <v>200000</v>
      </c>
      <c r="I454" s="96">
        <f t="shared" si="454"/>
        <v>217800</v>
      </c>
      <c r="J454" s="94">
        <f t="shared" si="454"/>
        <v>0</v>
      </c>
      <c r="K454" s="95">
        <f t="shared" si="454"/>
        <v>0</v>
      </c>
      <c r="L454" s="96">
        <f t="shared" si="454"/>
        <v>0</v>
      </c>
      <c r="M454" s="94">
        <f t="shared" si="454"/>
        <v>0</v>
      </c>
      <c r="N454" s="95">
        <f t="shared" si="454"/>
        <v>0</v>
      </c>
      <c r="O454" s="96">
        <f t="shared" si="454"/>
        <v>0</v>
      </c>
      <c r="P454" s="94">
        <f t="shared" si="454"/>
        <v>0</v>
      </c>
      <c r="Q454" s="95">
        <f t="shared" si="454"/>
        <v>0</v>
      </c>
      <c r="R454" s="96">
        <f t="shared" si="454"/>
        <v>0</v>
      </c>
      <c r="S454" s="94">
        <f t="shared" si="454"/>
        <v>0</v>
      </c>
      <c r="T454" s="95">
        <f t="shared" si="454"/>
        <v>0</v>
      </c>
      <c r="U454" s="97">
        <f t="shared" si="454"/>
        <v>0</v>
      </c>
    </row>
    <row r="455" spans="1:21" hidden="1">
      <c r="A455" s="48"/>
      <c r="B455" s="43"/>
      <c r="C455" s="49"/>
      <c r="D455" s="76"/>
      <c r="E455" s="164">
        <v>613100</v>
      </c>
      <c r="F455" s="169" t="s">
        <v>75</v>
      </c>
      <c r="G455" s="99">
        <f>Godišnji!G454</f>
        <v>1800</v>
      </c>
      <c r="H455" s="100">
        <v>0</v>
      </c>
      <c r="I455" s="98">
        <f t="shared" ref="I455:I465" si="455">SUM(G455:H455)</f>
        <v>1800</v>
      </c>
      <c r="J455" s="52"/>
      <c r="K455" s="53"/>
      <c r="L455" s="98">
        <f t="shared" ref="L455:L465" si="456">SUM(J455:K455)</f>
        <v>0</v>
      </c>
      <c r="M455" s="52"/>
      <c r="N455" s="53"/>
      <c r="O455" s="98">
        <f t="shared" ref="O455:O465" si="457">SUM(M455:N455)</f>
        <v>0</v>
      </c>
      <c r="P455" s="52"/>
      <c r="Q455" s="53"/>
      <c r="R455" s="98">
        <f t="shared" ref="R455:R465" si="458">SUM(P455:Q455)</f>
        <v>0</v>
      </c>
      <c r="S455" s="99">
        <f t="shared" ref="S455:S465" si="459">P455+M455+J455</f>
        <v>0</v>
      </c>
      <c r="T455" s="100">
        <f t="shared" ref="T455:T465" si="460">Q455+N455+K455</f>
        <v>0</v>
      </c>
      <c r="U455" s="101">
        <f t="shared" ref="U455:U465" si="461">SUM(S455:T455)</f>
        <v>0</v>
      </c>
    </row>
    <row r="456" spans="1:21" hidden="1">
      <c r="A456" s="48"/>
      <c r="B456" s="43"/>
      <c r="C456" s="49"/>
      <c r="D456" s="76"/>
      <c r="E456" s="164">
        <v>613200</v>
      </c>
      <c r="F456" s="169" t="s">
        <v>76</v>
      </c>
      <c r="G456" s="99">
        <f>Godišnji!G455</f>
        <v>0</v>
      </c>
      <c r="H456" s="100">
        <v>0</v>
      </c>
      <c r="I456" s="98">
        <f t="shared" si="455"/>
        <v>0</v>
      </c>
      <c r="J456" s="52"/>
      <c r="K456" s="53"/>
      <c r="L456" s="98">
        <f t="shared" si="456"/>
        <v>0</v>
      </c>
      <c r="M456" s="52"/>
      <c r="N456" s="53"/>
      <c r="O456" s="98">
        <f t="shared" si="457"/>
        <v>0</v>
      </c>
      <c r="P456" s="52"/>
      <c r="Q456" s="53"/>
      <c r="R456" s="98">
        <f t="shared" si="458"/>
        <v>0</v>
      </c>
      <c r="S456" s="99">
        <f t="shared" si="459"/>
        <v>0</v>
      </c>
      <c r="T456" s="100">
        <f t="shared" si="460"/>
        <v>0</v>
      </c>
      <c r="U456" s="101">
        <f t="shared" si="461"/>
        <v>0</v>
      </c>
    </row>
    <row r="457" spans="1:21" hidden="1">
      <c r="A457" s="48"/>
      <c r="B457" s="43"/>
      <c r="C457" s="49"/>
      <c r="D457" s="76"/>
      <c r="E457" s="164">
        <v>613300</v>
      </c>
      <c r="F457" s="169" t="s">
        <v>77</v>
      </c>
      <c r="G457" s="99">
        <f>Godišnji!G456</f>
        <v>5000</v>
      </c>
      <c r="H457" s="100">
        <v>0</v>
      </c>
      <c r="I457" s="98">
        <f t="shared" si="455"/>
        <v>5000</v>
      </c>
      <c r="J457" s="52"/>
      <c r="K457" s="53"/>
      <c r="L457" s="98">
        <f t="shared" si="456"/>
        <v>0</v>
      </c>
      <c r="M457" s="52"/>
      <c r="N457" s="53"/>
      <c r="O457" s="98">
        <f t="shared" si="457"/>
        <v>0</v>
      </c>
      <c r="P457" s="52"/>
      <c r="Q457" s="53"/>
      <c r="R457" s="98">
        <f t="shared" si="458"/>
        <v>0</v>
      </c>
      <c r="S457" s="99">
        <f t="shared" si="459"/>
        <v>0</v>
      </c>
      <c r="T457" s="100">
        <f t="shared" si="460"/>
        <v>0</v>
      </c>
      <c r="U457" s="101">
        <f t="shared" si="461"/>
        <v>0</v>
      </c>
    </row>
    <row r="458" spans="1:21" hidden="1">
      <c r="A458" s="48"/>
      <c r="B458" s="43"/>
      <c r="C458" s="49"/>
      <c r="D458" s="76"/>
      <c r="E458" s="164">
        <v>613400</v>
      </c>
      <c r="F458" s="169" t="s">
        <v>78</v>
      </c>
      <c r="G458" s="99">
        <f>Godišnji!G457</f>
        <v>0</v>
      </c>
      <c r="H458" s="100">
        <v>0</v>
      </c>
      <c r="I458" s="98">
        <f t="shared" si="455"/>
        <v>0</v>
      </c>
      <c r="J458" s="52"/>
      <c r="K458" s="53"/>
      <c r="L458" s="98">
        <f t="shared" si="456"/>
        <v>0</v>
      </c>
      <c r="M458" s="52"/>
      <c r="N458" s="53"/>
      <c r="O458" s="98">
        <f t="shared" si="457"/>
        <v>0</v>
      </c>
      <c r="P458" s="52"/>
      <c r="Q458" s="53"/>
      <c r="R458" s="98">
        <f t="shared" si="458"/>
        <v>0</v>
      </c>
      <c r="S458" s="99">
        <f t="shared" si="459"/>
        <v>0</v>
      </c>
      <c r="T458" s="100">
        <f t="shared" si="460"/>
        <v>0</v>
      </c>
      <c r="U458" s="101">
        <f t="shared" si="461"/>
        <v>0</v>
      </c>
    </row>
    <row r="459" spans="1:21" hidden="1">
      <c r="A459" s="48"/>
      <c r="B459" s="43"/>
      <c r="C459" s="49"/>
      <c r="D459" s="76"/>
      <c r="E459" s="164">
        <v>613500</v>
      </c>
      <c r="F459" s="169" t="s">
        <v>79</v>
      </c>
      <c r="G459" s="99">
        <f>Godišnji!G458</f>
        <v>0</v>
      </c>
      <c r="H459" s="100">
        <v>0</v>
      </c>
      <c r="I459" s="98">
        <f t="shared" si="455"/>
        <v>0</v>
      </c>
      <c r="J459" s="52"/>
      <c r="K459" s="53"/>
      <c r="L459" s="98">
        <f t="shared" si="456"/>
        <v>0</v>
      </c>
      <c r="M459" s="52"/>
      <c r="N459" s="53"/>
      <c r="O459" s="98">
        <f t="shared" si="457"/>
        <v>0</v>
      </c>
      <c r="P459" s="52"/>
      <c r="Q459" s="53"/>
      <c r="R459" s="98">
        <f t="shared" si="458"/>
        <v>0</v>
      </c>
      <c r="S459" s="99">
        <f t="shared" si="459"/>
        <v>0</v>
      </c>
      <c r="T459" s="100">
        <f t="shared" si="460"/>
        <v>0</v>
      </c>
      <c r="U459" s="101">
        <f t="shared" si="461"/>
        <v>0</v>
      </c>
    </row>
    <row r="460" spans="1:21" hidden="1">
      <c r="A460" s="48"/>
      <c r="B460" s="43"/>
      <c r="C460" s="49"/>
      <c r="D460" s="76"/>
      <c r="E460" s="164">
        <v>613600</v>
      </c>
      <c r="F460" s="169" t="s">
        <v>82</v>
      </c>
      <c r="G460" s="99">
        <f>Godišnji!G459</f>
        <v>0</v>
      </c>
      <c r="H460" s="100">
        <v>0</v>
      </c>
      <c r="I460" s="98">
        <f t="shared" si="455"/>
        <v>0</v>
      </c>
      <c r="J460" s="52"/>
      <c r="K460" s="53"/>
      <c r="L460" s="98">
        <f t="shared" si="456"/>
        <v>0</v>
      </c>
      <c r="M460" s="52"/>
      <c r="N460" s="53"/>
      <c r="O460" s="98">
        <f t="shared" si="457"/>
        <v>0</v>
      </c>
      <c r="P460" s="52"/>
      <c r="Q460" s="53"/>
      <c r="R460" s="98">
        <f t="shared" si="458"/>
        <v>0</v>
      </c>
      <c r="S460" s="99">
        <f t="shared" si="459"/>
        <v>0</v>
      </c>
      <c r="T460" s="100">
        <f t="shared" si="460"/>
        <v>0</v>
      </c>
      <c r="U460" s="101">
        <f t="shared" si="461"/>
        <v>0</v>
      </c>
    </row>
    <row r="461" spans="1:21" hidden="1">
      <c r="A461" s="48"/>
      <c r="B461" s="43"/>
      <c r="C461" s="49"/>
      <c r="D461" s="76"/>
      <c r="E461" s="164">
        <v>613700</v>
      </c>
      <c r="F461" s="169" t="s">
        <v>80</v>
      </c>
      <c r="G461" s="99">
        <f>Godišnji!G460</f>
        <v>1000</v>
      </c>
      <c r="H461" s="100">
        <v>0</v>
      </c>
      <c r="I461" s="98">
        <f t="shared" si="455"/>
        <v>1000</v>
      </c>
      <c r="J461" s="52"/>
      <c r="K461" s="53"/>
      <c r="L461" s="98">
        <f t="shared" si="456"/>
        <v>0</v>
      </c>
      <c r="M461" s="52"/>
      <c r="N461" s="53"/>
      <c r="O461" s="98">
        <f t="shared" si="457"/>
        <v>0</v>
      </c>
      <c r="P461" s="52"/>
      <c r="Q461" s="53"/>
      <c r="R461" s="98">
        <f t="shared" si="458"/>
        <v>0</v>
      </c>
      <c r="S461" s="99">
        <f t="shared" si="459"/>
        <v>0</v>
      </c>
      <c r="T461" s="100">
        <f t="shared" si="460"/>
        <v>0</v>
      </c>
      <c r="U461" s="101">
        <f t="shared" si="461"/>
        <v>0</v>
      </c>
    </row>
    <row r="462" spans="1:21" hidden="1">
      <c r="A462" s="48"/>
      <c r="B462" s="43"/>
      <c r="C462" s="49"/>
      <c r="D462" s="76"/>
      <c r="E462" s="164">
        <v>613700</v>
      </c>
      <c r="F462" s="169" t="s">
        <v>149</v>
      </c>
      <c r="G462" s="99">
        <f>Godišnji!G461</f>
        <v>0</v>
      </c>
      <c r="H462" s="100">
        <f>Godišnji!H461</f>
        <v>200000</v>
      </c>
      <c r="I462" s="98">
        <f t="shared" si="455"/>
        <v>200000</v>
      </c>
      <c r="J462" s="52"/>
      <c r="K462" s="53"/>
      <c r="L462" s="98">
        <f t="shared" si="456"/>
        <v>0</v>
      </c>
      <c r="M462" s="52"/>
      <c r="N462" s="53"/>
      <c r="O462" s="98">
        <f t="shared" si="457"/>
        <v>0</v>
      </c>
      <c r="P462" s="52"/>
      <c r="Q462" s="53"/>
      <c r="R462" s="98">
        <f t="shared" si="458"/>
        <v>0</v>
      </c>
      <c r="S462" s="99">
        <f t="shared" si="459"/>
        <v>0</v>
      </c>
      <c r="T462" s="100">
        <f t="shared" si="460"/>
        <v>0</v>
      </c>
      <c r="U462" s="101">
        <f t="shared" si="461"/>
        <v>0</v>
      </c>
    </row>
    <row r="463" spans="1:21" hidden="1">
      <c r="A463" s="48"/>
      <c r="B463" s="43"/>
      <c r="C463" s="49"/>
      <c r="D463" s="76"/>
      <c r="E463" s="164">
        <v>613800</v>
      </c>
      <c r="F463" s="169" t="s">
        <v>83</v>
      </c>
      <c r="G463" s="99">
        <f>Godišnji!G462</f>
        <v>0</v>
      </c>
      <c r="H463" s="100">
        <v>0</v>
      </c>
      <c r="I463" s="98">
        <f t="shared" si="455"/>
        <v>0</v>
      </c>
      <c r="J463" s="52"/>
      <c r="K463" s="53"/>
      <c r="L463" s="98">
        <f t="shared" si="456"/>
        <v>0</v>
      </c>
      <c r="M463" s="52"/>
      <c r="N463" s="53"/>
      <c r="O463" s="98">
        <f t="shared" si="457"/>
        <v>0</v>
      </c>
      <c r="P463" s="52"/>
      <c r="Q463" s="53"/>
      <c r="R463" s="98">
        <f t="shared" si="458"/>
        <v>0</v>
      </c>
      <c r="S463" s="99">
        <f t="shared" si="459"/>
        <v>0</v>
      </c>
      <c r="T463" s="100">
        <f t="shared" si="460"/>
        <v>0</v>
      </c>
      <c r="U463" s="101">
        <f t="shared" si="461"/>
        <v>0</v>
      </c>
    </row>
    <row r="464" spans="1:21" hidden="1">
      <c r="A464" s="48"/>
      <c r="B464" s="43"/>
      <c r="C464" s="49"/>
      <c r="D464" s="76"/>
      <c r="E464" s="164">
        <v>613900</v>
      </c>
      <c r="F464" s="169" t="s">
        <v>81</v>
      </c>
      <c r="G464" s="99">
        <f>Godišnji!G463</f>
        <v>10000</v>
      </c>
      <c r="H464" s="100">
        <v>0</v>
      </c>
      <c r="I464" s="98">
        <f t="shared" si="455"/>
        <v>10000</v>
      </c>
      <c r="J464" s="52"/>
      <c r="K464" s="53"/>
      <c r="L464" s="98">
        <f t="shared" si="456"/>
        <v>0</v>
      </c>
      <c r="M464" s="52"/>
      <c r="N464" s="53"/>
      <c r="O464" s="98">
        <f t="shared" si="457"/>
        <v>0</v>
      </c>
      <c r="P464" s="52"/>
      <c r="Q464" s="53"/>
      <c r="R464" s="98">
        <f t="shared" si="458"/>
        <v>0</v>
      </c>
      <c r="S464" s="99">
        <f t="shared" si="459"/>
        <v>0</v>
      </c>
      <c r="T464" s="100">
        <f t="shared" si="460"/>
        <v>0</v>
      </c>
      <c r="U464" s="101">
        <f t="shared" si="461"/>
        <v>0</v>
      </c>
    </row>
    <row r="465" spans="1:21" hidden="1">
      <c r="A465" s="48"/>
      <c r="B465" s="43"/>
      <c r="C465" s="49"/>
      <c r="D465" s="76"/>
      <c r="E465" s="164">
        <v>613900</v>
      </c>
      <c r="F465" s="169" t="s">
        <v>84</v>
      </c>
      <c r="G465" s="99">
        <f>Godišnji!G464</f>
        <v>0</v>
      </c>
      <c r="H465" s="100">
        <v>0</v>
      </c>
      <c r="I465" s="98">
        <f t="shared" si="455"/>
        <v>0</v>
      </c>
      <c r="J465" s="52"/>
      <c r="K465" s="53"/>
      <c r="L465" s="98">
        <f t="shared" si="456"/>
        <v>0</v>
      </c>
      <c r="M465" s="52"/>
      <c r="N465" s="53"/>
      <c r="O465" s="98">
        <f t="shared" si="457"/>
        <v>0</v>
      </c>
      <c r="P465" s="52"/>
      <c r="Q465" s="53"/>
      <c r="R465" s="98">
        <f t="shared" si="458"/>
        <v>0</v>
      </c>
      <c r="S465" s="99">
        <f t="shared" si="459"/>
        <v>0</v>
      </c>
      <c r="T465" s="100">
        <f t="shared" si="460"/>
        <v>0</v>
      </c>
      <c r="U465" s="101">
        <f t="shared" si="461"/>
        <v>0</v>
      </c>
    </row>
    <row r="466" spans="1:21" hidden="1">
      <c r="A466" s="40"/>
      <c r="B466" s="41"/>
      <c r="C466" s="42"/>
      <c r="D466" s="76"/>
      <c r="E466" s="163">
        <v>614000</v>
      </c>
      <c r="F466" s="167" t="s">
        <v>93</v>
      </c>
      <c r="G466" s="94">
        <f t="shared" ref="G466:U466" si="462">SUM(G467:G468)</f>
        <v>30000</v>
      </c>
      <c r="H466" s="95">
        <f t="shared" si="462"/>
        <v>180000</v>
      </c>
      <c r="I466" s="96">
        <f t="shared" si="462"/>
        <v>210000</v>
      </c>
      <c r="J466" s="94">
        <f t="shared" si="462"/>
        <v>0</v>
      </c>
      <c r="K466" s="95">
        <f t="shared" si="462"/>
        <v>0</v>
      </c>
      <c r="L466" s="96">
        <f t="shared" si="462"/>
        <v>0</v>
      </c>
      <c r="M466" s="94">
        <f t="shared" si="462"/>
        <v>0</v>
      </c>
      <c r="N466" s="95">
        <f t="shared" si="462"/>
        <v>0</v>
      </c>
      <c r="O466" s="96">
        <f t="shared" si="462"/>
        <v>0</v>
      </c>
      <c r="P466" s="94">
        <f t="shared" si="462"/>
        <v>0</v>
      </c>
      <c r="Q466" s="95">
        <f t="shared" si="462"/>
        <v>0</v>
      </c>
      <c r="R466" s="96">
        <f t="shared" si="462"/>
        <v>0</v>
      </c>
      <c r="S466" s="94">
        <f t="shared" si="462"/>
        <v>0</v>
      </c>
      <c r="T466" s="95">
        <f t="shared" si="462"/>
        <v>0</v>
      </c>
      <c r="U466" s="97">
        <f t="shared" si="462"/>
        <v>0</v>
      </c>
    </row>
    <row r="467" spans="1:21" hidden="1">
      <c r="A467" s="48"/>
      <c r="B467" s="43"/>
      <c r="C467" s="49"/>
      <c r="D467" s="76"/>
      <c r="E467" s="164">
        <v>614100</v>
      </c>
      <c r="F467" s="169" t="s">
        <v>150</v>
      </c>
      <c r="G467" s="99">
        <f>Godišnji!G466</f>
        <v>0</v>
      </c>
      <c r="H467" s="100">
        <f>Godišnji!H466</f>
        <v>180000</v>
      </c>
      <c r="I467" s="98">
        <f t="shared" ref="I467:I468" si="463">SUM(G467:H467)</f>
        <v>180000</v>
      </c>
      <c r="J467" s="52"/>
      <c r="K467" s="53"/>
      <c r="L467" s="98">
        <f t="shared" ref="L467:L468" si="464">SUM(J467:K467)</f>
        <v>0</v>
      </c>
      <c r="M467" s="52"/>
      <c r="N467" s="53"/>
      <c r="O467" s="98">
        <f t="shared" ref="O467:O468" si="465">SUM(M467:N467)</f>
        <v>0</v>
      </c>
      <c r="P467" s="52"/>
      <c r="Q467" s="53"/>
      <c r="R467" s="98">
        <f t="shared" ref="R467:R468" si="466">SUM(P467:Q467)</f>
        <v>0</v>
      </c>
      <c r="S467" s="99">
        <f t="shared" ref="S467:S468" si="467">P467+M467+J467</f>
        <v>0</v>
      </c>
      <c r="T467" s="100">
        <f t="shared" ref="T467:T468" si="468">Q467+N467+K467</f>
        <v>0</v>
      </c>
      <c r="U467" s="101">
        <f t="shared" ref="U467:U468" si="469">SUM(S467:T467)</f>
        <v>0</v>
      </c>
    </row>
    <row r="468" spans="1:21" hidden="1">
      <c r="A468" s="48"/>
      <c r="B468" s="43"/>
      <c r="C468" s="49"/>
      <c r="D468" s="76"/>
      <c r="E468" s="164">
        <v>614100</v>
      </c>
      <c r="F468" s="169" t="s">
        <v>151</v>
      </c>
      <c r="G468" s="99">
        <f>Godišnji!G467</f>
        <v>30000</v>
      </c>
      <c r="H468" s="100">
        <v>0</v>
      </c>
      <c r="I468" s="98">
        <f t="shared" si="463"/>
        <v>30000</v>
      </c>
      <c r="J468" s="52"/>
      <c r="K468" s="53"/>
      <c r="L468" s="98">
        <f t="shared" si="464"/>
        <v>0</v>
      </c>
      <c r="M468" s="52"/>
      <c r="N468" s="53"/>
      <c r="O468" s="98">
        <f t="shared" si="465"/>
        <v>0</v>
      </c>
      <c r="P468" s="52"/>
      <c r="Q468" s="53"/>
      <c r="R468" s="98">
        <f t="shared" si="466"/>
        <v>0</v>
      </c>
      <c r="S468" s="99">
        <f t="shared" si="467"/>
        <v>0</v>
      </c>
      <c r="T468" s="100">
        <f t="shared" si="468"/>
        <v>0</v>
      </c>
      <c r="U468" s="101">
        <f t="shared" si="469"/>
        <v>0</v>
      </c>
    </row>
    <row r="469" spans="1:21" hidden="1">
      <c r="A469" s="40"/>
      <c r="B469" s="41"/>
      <c r="C469" s="42"/>
      <c r="D469" s="76"/>
      <c r="E469" s="163">
        <v>821000</v>
      </c>
      <c r="F469" s="167" t="s">
        <v>85</v>
      </c>
      <c r="G469" s="94">
        <f>SUM(G470:G472)</f>
        <v>2000</v>
      </c>
      <c r="H469" s="95">
        <f t="shared" ref="H469:U469" si="470">SUM(H470:H472)</f>
        <v>892000</v>
      </c>
      <c r="I469" s="96">
        <f t="shared" si="470"/>
        <v>894000</v>
      </c>
      <c r="J469" s="94">
        <f t="shared" si="470"/>
        <v>0</v>
      </c>
      <c r="K469" s="95">
        <f t="shared" si="470"/>
        <v>0</v>
      </c>
      <c r="L469" s="96">
        <f t="shared" si="470"/>
        <v>0</v>
      </c>
      <c r="M469" s="94">
        <f t="shared" si="470"/>
        <v>0</v>
      </c>
      <c r="N469" s="95">
        <f t="shared" si="470"/>
        <v>0</v>
      </c>
      <c r="O469" s="96">
        <f t="shared" si="470"/>
        <v>0</v>
      </c>
      <c r="P469" s="94">
        <f t="shared" si="470"/>
        <v>0</v>
      </c>
      <c r="Q469" s="95">
        <f t="shared" si="470"/>
        <v>0</v>
      </c>
      <c r="R469" s="96">
        <f t="shared" si="470"/>
        <v>0</v>
      </c>
      <c r="S469" s="94">
        <f t="shared" si="470"/>
        <v>0</v>
      </c>
      <c r="T469" s="95">
        <f t="shared" si="470"/>
        <v>0</v>
      </c>
      <c r="U469" s="97">
        <f t="shared" si="470"/>
        <v>0</v>
      </c>
    </row>
    <row r="470" spans="1:21" hidden="1">
      <c r="A470" s="48"/>
      <c r="B470" s="43"/>
      <c r="C470" s="49"/>
      <c r="D470" s="76"/>
      <c r="E470" s="164">
        <v>821200</v>
      </c>
      <c r="F470" s="168" t="s">
        <v>86</v>
      </c>
      <c r="G470" s="99">
        <f>Godišnji!G469</f>
        <v>0</v>
      </c>
      <c r="H470" s="100">
        <v>0</v>
      </c>
      <c r="I470" s="98">
        <f>SUM(G470:H470)</f>
        <v>0</v>
      </c>
      <c r="J470" s="52"/>
      <c r="K470" s="53"/>
      <c r="L470" s="98">
        <f>SUM(J470:K470)</f>
        <v>0</v>
      </c>
      <c r="M470" s="52"/>
      <c r="N470" s="53"/>
      <c r="O470" s="98">
        <f>SUM(M470:N470)</f>
        <v>0</v>
      </c>
      <c r="P470" s="52"/>
      <c r="Q470" s="53"/>
      <c r="R470" s="98">
        <f>SUM(P470:Q470)</f>
        <v>0</v>
      </c>
      <c r="S470" s="99">
        <f t="shared" ref="S470:S472" si="471">P470+M470+J470</f>
        <v>0</v>
      </c>
      <c r="T470" s="100">
        <f t="shared" ref="T470:T472" si="472">Q470+N470+K470</f>
        <v>0</v>
      </c>
      <c r="U470" s="101">
        <f>SUM(S470:T470)</f>
        <v>0</v>
      </c>
    </row>
    <row r="471" spans="1:21" hidden="1">
      <c r="A471" s="48"/>
      <c r="B471" s="43"/>
      <c r="C471" s="49"/>
      <c r="D471" s="76"/>
      <c r="E471" s="164">
        <v>821300</v>
      </c>
      <c r="F471" s="168" t="s">
        <v>87</v>
      </c>
      <c r="G471" s="99">
        <f>Godišnji!G470</f>
        <v>2000</v>
      </c>
      <c r="H471" s="100">
        <v>0</v>
      </c>
      <c r="I471" s="98">
        <f>SUM(G471:H471)</f>
        <v>2000</v>
      </c>
      <c r="J471" s="52"/>
      <c r="K471" s="53"/>
      <c r="L471" s="98">
        <f>SUM(J471:K471)</f>
        <v>0</v>
      </c>
      <c r="M471" s="52"/>
      <c r="N471" s="53"/>
      <c r="O471" s="98">
        <f>SUM(M471:N471)</f>
        <v>0</v>
      </c>
      <c r="P471" s="52"/>
      <c r="Q471" s="53"/>
      <c r="R471" s="98">
        <f>SUM(P471:Q471)</f>
        <v>0</v>
      </c>
      <c r="S471" s="99">
        <f t="shared" si="471"/>
        <v>0</v>
      </c>
      <c r="T471" s="100">
        <f t="shared" si="472"/>
        <v>0</v>
      </c>
      <c r="U471" s="101">
        <f>SUM(S471:T471)</f>
        <v>0</v>
      </c>
    </row>
    <row r="472" spans="1:21" ht="12.75" hidden="1" thickBot="1">
      <c r="A472" s="88"/>
      <c r="B472" s="65"/>
      <c r="C472" s="89"/>
      <c r="D472" s="81"/>
      <c r="E472" s="177">
        <v>821600</v>
      </c>
      <c r="F472" s="178" t="s">
        <v>152</v>
      </c>
      <c r="G472" s="122">
        <f>Godišnji!G471</f>
        <v>0</v>
      </c>
      <c r="H472" s="141">
        <f>Godišnji!H471</f>
        <v>892000</v>
      </c>
      <c r="I472" s="132">
        <f>SUM(G472:H472)</f>
        <v>892000</v>
      </c>
      <c r="J472" s="92"/>
      <c r="K472" s="93"/>
      <c r="L472" s="132">
        <f>SUM(J472:K472)</f>
        <v>0</v>
      </c>
      <c r="M472" s="92"/>
      <c r="N472" s="93"/>
      <c r="O472" s="132">
        <f>SUM(M472:N472)</f>
        <v>0</v>
      </c>
      <c r="P472" s="92"/>
      <c r="Q472" s="93"/>
      <c r="R472" s="132">
        <f>SUM(P472:Q472)</f>
        <v>0</v>
      </c>
      <c r="S472" s="103">
        <f t="shared" si="471"/>
        <v>0</v>
      </c>
      <c r="T472" s="104">
        <f t="shared" si="472"/>
        <v>0</v>
      </c>
      <c r="U472" s="133">
        <f>SUM(S472:T472)</f>
        <v>0</v>
      </c>
    </row>
    <row r="473" spans="1:21" ht="12.75" hidden="1" thickBot="1">
      <c r="A473" s="62"/>
      <c r="B473" s="63"/>
      <c r="C473" s="64"/>
      <c r="D473" s="87"/>
      <c r="E473" s="63"/>
      <c r="F473" s="171" t="s">
        <v>148</v>
      </c>
      <c r="G473" s="106">
        <f>G448+G452+G454+G466+G469</f>
        <v>301140</v>
      </c>
      <c r="H473" s="107">
        <f t="shared" ref="H473:U473" si="473">H448+H452+H454+H466+H469</f>
        <v>1272000</v>
      </c>
      <c r="I473" s="108">
        <f t="shared" si="473"/>
        <v>1573140</v>
      </c>
      <c r="J473" s="106">
        <f t="shared" si="473"/>
        <v>0</v>
      </c>
      <c r="K473" s="107">
        <f t="shared" si="473"/>
        <v>0</v>
      </c>
      <c r="L473" s="108">
        <f t="shared" si="473"/>
        <v>0</v>
      </c>
      <c r="M473" s="106">
        <f t="shared" si="473"/>
        <v>0</v>
      </c>
      <c r="N473" s="107">
        <f t="shared" si="473"/>
        <v>0</v>
      </c>
      <c r="O473" s="108">
        <f t="shared" si="473"/>
        <v>0</v>
      </c>
      <c r="P473" s="106">
        <f t="shared" si="473"/>
        <v>0</v>
      </c>
      <c r="Q473" s="107">
        <f t="shared" si="473"/>
        <v>0</v>
      </c>
      <c r="R473" s="108">
        <f t="shared" si="473"/>
        <v>0</v>
      </c>
      <c r="S473" s="106">
        <f t="shared" si="473"/>
        <v>0</v>
      </c>
      <c r="T473" s="107">
        <f t="shared" si="473"/>
        <v>0</v>
      </c>
      <c r="U473" s="109">
        <f t="shared" si="473"/>
        <v>0</v>
      </c>
    </row>
    <row r="474" spans="1:21" hidden="1">
      <c r="D474" s="67"/>
      <c r="G474" s="179"/>
      <c r="H474" s="179"/>
      <c r="I474" s="179"/>
      <c r="U474" s="137"/>
    </row>
    <row r="475" spans="1:21" hidden="1">
      <c r="A475" s="172" t="s">
        <v>153</v>
      </c>
      <c r="B475" s="173" t="s">
        <v>67</v>
      </c>
      <c r="C475" s="174" t="s">
        <v>68</v>
      </c>
      <c r="D475" s="76"/>
      <c r="E475" s="43"/>
      <c r="F475" s="167" t="s">
        <v>154</v>
      </c>
      <c r="G475" s="180"/>
      <c r="H475" s="181"/>
      <c r="I475" s="182"/>
      <c r="J475" s="48"/>
      <c r="K475" s="43"/>
      <c r="L475" s="49"/>
      <c r="M475" s="48"/>
      <c r="N475" s="43"/>
      <c r="O475" s="49"/>
      <c r="P475" s="48"/>
      <c r="Q475" s="43"/>
      <c r="R475" s="49"/>
      <c r="S475" s="48"/>
      <c r="T475" s="43"/>
      <c r="U475" s="74"/>
    </row>
    <row r="476" spans="1:21" hidden="1">
      <c r="A476" s="40"/>
      <c r="B476" s="41"/>
      <c r="C476" s="42"/>
      <c r="D476" s="76"/>
      <c r="E476" s="163">
        <v>611000</v>
      </c>
      <c r="F476" s="167" t="s">
        <v>69</v>
      </c>
      <c r="G476" s="94">
        <f>SUM(G477:G479)</f>
        <v>563400</v>
      </c>
      <c r="H476" s="95">
        <f>SUM(H477:H479)</f>
        <v>0</v>
      </c>
      <c r="I476" s="96">
        <f t="shared" ref="I476:U476" si="474">SUM(I477:I479)</f>
        <v>563400</v>
      </c>
      <c r="J476" s="94">
        <f t="shared" si="474"/>
        <v>0</v>
      </c>
      <c r="K476" s="95">
        <f t="shared" si="474"/>
        <v>0</v>
      </c>
      <c r="L476" s="96">
        <f t="shared" si="474"/>
        <v>0</v>
      </c>
      <c r="M476" s="94">
        <f t="shared" si="474"/>
        <v>0</v>
      </c>
      <c r="N476" s="95">
        <f t="shared" si="474"/>
        <v>0</v>
      </c>
      <c r="O476" s="96">
        <f t="shared" si="474"/>
        <v>0</v>
      </c>
      <c r="P476" s="94">
        <f t="shared" si="474"/>
        <v>0</v>
      </c>
      <c r="Q476" s="95">
        <f t="shared" si="474"/>
        <v>0</v>
      </c>
      <c r="R476" s="96">
        <f t="shared" si="474"/>
        <v>0</v>
      </c>
      <c r="S476" s="94">
        <f t="shared" si="474"/>
        <v>0</v>
      </c>
      <c r="T476" s="95">
        <f t="shared" si="474"/>
        <v>0</v>
      </c>
      <c r="U476" s="97">
        <f t="shared" si="474"/>
        <v>0</v>
      </c>
    </row>
    <row r="477" spans="1:21" hidden="1">
      <c r="A477" s="48"/>
      <c r="B477" s="43"/>
      <c r="C477" s="49"/>
      <c r="D477" s="76"/>
      <c r="E477" s="164">
        <v>611100</v>
      </c>
      <c r="F477" s="168" t="s">
        <v>70</v>
      </c>
      <c r="G477" s="99">
        <f>Godišnji!G476</f>
        <v>469650</v>
      </c>
      <c r="H477" s="100">
        <f>Godišnji!H476</f>
        <v>0</v>
      </c>
      <c r="I477" s="98">
        <f>SUM(G477:H477)</f>
        <v>469650</v>
      </c>
      <c r="J477" s="52"/>
      <c r="K477" s="53"/>
      <c r="L477" s="98">
        <f>SUM(J477:K477)</f>
        <v>0</v>
      </c>
      <c r="M477" s="52"/>
      <c r="N477" s="53"/>
      <c r="O477" s="98">
        <f>SUM(M477:N477)</f>
        <v>0</v>
      </c>
      <c r="P477" s="52"/>
      <c r="Q477" s="53"/>
      <c r="R477" s="98">
        <f>SUM(P477:Q477)</f>
        <v>0</v>
      </c>
      <c r="S477" s="99">
        <f>P477+M477+J477</f>
        <v>0</v>
      </c>
      <c r="T477" s="100">
        <f>Q477+N477+K477</f>
        <v>0</v>
      </c>
      <c r="U477" s="101">
        <f>SUM(S477:T477)</f>
        <v>0</v>
      </c>
    </row>
    <row r="478" spans="1:21" hidden="1">
      <c r="A478" s="48"/>
      <c r="B478" s="43"/>
      <c r="C478" s="49"/>
      <c r="D478" s="76"/>
      <c r="E478" s="164">
        <v>611200</v>
      </c>
      <c r="F478" s="168" t="s">
        <v>71</v>
      </c>
      <c r="G478" s="99">
        <f>Godišnji!G477</f>
        <v>93750</v>
      </c>
      <c r="H478" s="100">
        <f>Godišnji!H477</f>
        <v>0</v>
      </c>
      <c r="I478" s="98">
        <f t="shared" ref="I478:I479" si="475">SUM(G478:H478)</f>
        <v>93750</v>
      </c>
      <c r="J478" s="52"/>
      <c r="K478" s="53"/>
      <c r="L478" s="98">
        <f t="shared" ref="L478:L479" si="476">SUM(J478:K478)</f>
        <v>0</v>
      </c>
      <c r="M478" s="52"/>
      <c r="N478" s="53"/>
      <c r="O478" s="98">
        <f t="shared" ref="O478:O479" si="477">SUM(M478:N478)</f>
        <v>0</v>
      </c>
      <c r="P478" s="52"/>
      <c r="Q478" s="53"/>
      <c r="R478" s="98">
        <f t="shared" ref="R478:R479" si="478">SUM(P478:Q478)</f>
        <v>0</v>
      </c>
      <c r="S478" s="99">
        <f t="shared" ref="S478:S479" si="479">P478+M478+J478</f>
        <v>0</v>
      </c>
      <c r="T478" s="100">
        <f t="shared" ref="T478:T479" si="480">Q478+N478+K478</f>
        <v>0</v>
      </c>
      <c r="U478" s="101">
        <f t="shared" ref="U478:U479" si="481">SUM(S478:T478)</f>
        <v>0</v>
      </c>
    </row>
    <row r="479" spans="1:21" hidden="1">
      <c r="A479" s="48"/>
      <c r="B479" s="43"/>
      <c r="C479" s="49"/>
      <c r="D479" s="76"/>
      <c r="E479" s="164">
        <v>611200</v>
      </c>
      <c r="F479" s="168" t="s">
        <v>72</v>
      </c>
      <c r="G479" s="99">
        <f>Godišnji!G478</f>
        <v>0</v>
      </c>
      <c r="H479" s="100">
        <f>Godišnji!H478</f>
        <v>0</v>
      </c>
      <c r="I479" s="98">
        <f t="shared" si="475"/>
        <v>0</v>
      </c>
      <c r="J479" s="52"/>
      <c r="K479" s="53"/>
      <c r="L479" s="98">
        <f t="shared" si="476"/>
        <v>0</v>
      </c>
      <c r="M479" s="52"/>
      <c r="N479" s="53"/>
      <c r="O479" s="98">
        <f t="shared" si="477"/>
        <v>0</v>
      </c>
      <c r="P479" s="52"/>
      <c r="Q479" s="53"/>
      <c r="R479" s="98">
        <f t="shared" si="478"/>
        <v>0</v>
      </c>
      <c r="S479" s="99">
        <f t="shared" si="479"/>
        <v>0</v>
      </c>
      <c r="T479" s="100">
        <f t="shared" si="480"/>
        <v>0</v>
      </c>
      <c r="U479" s="101">
        <f t="shared" si="481"/>
        <v>0</v>
      </c>
    </row>
    <row r="480" spans="1:21" hidden="1">
      <c r="A480" s="40"/>
      <c r="B480" s="41"/>
      <c r="C480" s="42"/>
      <c r="D480" s="76"/>
      <c r="E480" s="163">
        <v>612000</v>
      </c>
      <c r="F480" s="167" t="s">
        <v>73</v>
      </c>
      <c r="G480" s="94">
        <f>G481</f>
        <v>50910</v>
      </c>
      <c r="H480" s="95">
        <f>H481</f>
        <v>0</v>
      </c>
      <c r="I480" s="96">
        <f t="shared" ref="I480:U480" si="482">I481</f>
        <v>50910</v>
      </c>
      <c r="J480" s="94">
        <f t="shared" si="482"/>
        <v>0</v>
      </c>
      <c r="K480" s="95">
        <f t="shared" si="482"/>
        <v>0</v>
      </c>
      <c r="L480" s="96">
        <f t="shared" si="482"/>
        <v>0</v>
      </c>
      <c r="M480" s="94">
        <f t="shared" si="482"/>
        <v>0</v>
      </c>
      <c r="N480" s="95">
        <f t="shared" si="482"/>
        <v>0</v>
      </c>
      <c r="O480" s="96">
        <f t="shared" si="482"/>
        <v>0</v>
      </c>
      <c r="P480" s="94">
        <f t="shared" si="482"/>
        <v>0</v>
      </c>
      <c r="Q480" s="95">
        <f t="shared" si="482"/>
        <v>0</v>
      </c>
      <c r="R480" s="96">
        <f t="shared" si="482"/>
        <v>0</v>
      </c>
      <c r="S480" s="94">
        <f t="shared" si="482"/>
        <v>0</v>
      </c>
      <c r="T480" s="95">
        <f t="shared" si="482"/>
        <v>0</v>
      </c>
      <c r="U480" s="97">
        <f t="shared" si="482"/>
        <v>0</v>
      </c>
    </row>
    <row r="481" spans="1:21" hidden="1">
      <c r="A481" s="48"/>
      <c r="B481" s="43"/>
      <c r="C481" s="49"/>
      <c r="D481" s="76"/>
      <c r="E481" s="164">
        <v>612100</v>
      </c>
      <c r="F481" s="168" t="s">
        <v>73</v>
      </c>
      <c r="G481" s="99">
        <f>Godišnji!G480</f>
        <v>50910</v>
      </c>
      <c r="H481" s="100">
        <f>Godišnji!H480</f>
        <v>0</v>
      </c>
      <c r="I481" s="98">
        <f>SUM(G481:H481)</f>
        <v>50910</v>
      </c>
      <c r="J481" s="52"/>
      <c r="K481" s="53"/>
      <c r="L481" s="98">
        <f>SUM(J481:K481)</f>
        <v>0</v>
      </c>
      <c r="M481" s="52"/>
      <c r="N481" s="53"/>
      <c r="O481" s="98">
        <f>SUM(M481:N481)</f>
        <v>0</v>
      </c>
      <c r="P481" s="52"/>
      <c r="Q481" s="53"/>
      <c r="R481" s="98">
        <f>SUM(P481:Q481)</f>
        <v>0</v>
      </c>
      <c r="S481" s="99">
        <f>P481+M481+J481</f>
        <v>0</v>
      </c>
      <c r="T481" s="100">
        <f>Q481+N481+K481</f>
        <v>0</v>
      </c>
      <c r="U481" s="101">
        <f>SUM(S481:T481)</f>
        <v>0</v>
      </c>
    </row>
    <row r="482" spans="1:21" hidden="1">
      <c r="A482" s="40"/>
      <c r="B482" s="41"/>
      <c r="C482" s="42"/>
      <c r="D482" s="76"/>
      <c r="E482" s="163">
        <v>613000</v>
      </c>
      <c r="F482" s="167" t="s">
        <v>74</v>
      </c>
      <c r="G482" s="94">
        <f t="shared" ref="G482:U482" si="483">SUM(G483:G492)</f>
        <v>73990</v>
      </c>
      <c r="H482" s="95">
        <f t="shared" si="483"/>
        <v>0</v>
      </c>
      <c r="I482" s="96">
        <f t="shared" si="483"/>
        <v>73990</v>
      </c>
      <c r="J482" s="94">
        <f t="shared" si="483"/>
        <v>0</v>
      </c>
      <c r="K482" s="95">
        <f t="shared" si="483"/>
        <v>0</v>
      </c>
      <c r="L482" s="96">
        <f t="shared" si="483"/>
        <v>0</v>
      </c>
      <c r="M482" s="94">
        <f t="shared" si="483"/>
        <v>0</v>
      </c>
      <c r="N482" s="95">
        <f t="shared" si="483"/>
        <v>0</v>
      </c>
      <c r="O482" s="96">
        <f t="shared" si="483"/>
        <v>0</v>
      </c>
      <c r="P482" s="94">
        <f t="shared" si="483"/>
        <v>0</v>
      </c>
      <c r="Q482" s="95">
        <f t="shared" si="483"/>
        <v>0</v>
      </c>
      <c r="R482" s="96">
        <f t="shared" si="483"/>
        <v>0</v>
      </c>
      <c r="S482" s="94">
        <f t="shared" si="483"/>
        <v>0</v>
      </c>
      <c r="T482" s="95">
        <f t="shared" si="483"/>
        <v>0</v>
      </c>
      <c r="U482" s="97">
        <f t="shared" si="483"/>
        <v>0</v>
      </c>
    </row>
    <row r="483" spans="1:21" hidden="1">
      <c r="A483" s="48"/>
      <c r="B483" s="43"/>
      <c r="C483" s="49"/>
      <c r="D483" s="76"/>
      <c r="E483" s="164">
        <v>613100</v>
      </c>
      <c r="F483" s="169" t="s">
        <v>75</v>
      </c>
      <c r="G483" s="99">
        <f>Godišnji!G482</f>
        <v>10500</v>
      </c>
      <c r="H483" s="100">
        <f>Godišnji!H482</f>
        <v>0</v>
      </c>
      <c r="I483" s="98">
        <f t="shared" ref="I483:I492" si="484">SUM(G483:H483)</f>
        <v>10500</v>
      </c>
      <c r="J483" s="52"/>
      <c r="K483" s="53"/>
      <c r="L483" s="98">
        <f t="shared" ref="L483:L492" si="485">SUM(J483:K483)</f>
        <v>0</v>
      </c>
      <c r="M483" s="52"/>
      <c r="N483" s="53"/>
      <c r="O483" s="98">
        <f t="shared" ref="O483:O492" si="486">SUM(M483:N483)</f>
        <v>0</v>
      </c>
      <c r="P483" s="52"/>
      <c r="Q483" s="53"/>
      <c r="R483" s="98">
        <f t="shared" ref="R483:R492" si="487">SUM(P483:Q483)</f>
        <v>0</v>
      </c>
      <c r="S483" s="99">
        <f t="shared" ref="S483:S492" si="488">P483+M483+J483</f>
        <v>0</v>
      </c>
      <c r="T483" s="100">
        <f t="shared" ref="T483:T492" si="489">Q483+N483+K483</f>
        <v>0</v>
      </c>
      <c r="U483" s="101">
        <f t="shared" ref="U483:U492" si="490">SUM(S483:T483)</f>
        <v>0</v>
      </c>
    </row>
    <row r="484" spans="1:21" hidden="1">
      <c r="A484" s="48"/>
      <c r="B484" s="43"/>
      <c r="C484" s="49"/>
      <c r="D484" s="76"/>
      <c r="E484" s="164">
        <v>613200</v>
      </c>
      <c r="F484" s="169" t="s">
        <v>76</v>
      </c>
      <c r="G484" s="99">
        <f>Godišnji!G483</f>
        <v>0</v>
      </c>
      <c r="H484" s="100">
        <f>Godišnji!H483</f>
        <v>0</v>
      </c>
      <c r="I484" s="98">
        <f t="shared" si="484"/>
        <v>0</v>
      </c>
      <c r="J484" s="52"/>
      <c r="K484" s="53"/>
      <c r="L484" s="98">
        <f t="shared" si="485"/>
        <v>0</v>
      </c>
      <c r="M484" s="52"/>
      <c r="N484" s="53"/>
      <c r="O484" s="98">
        <f t="shared" si="486"/>
        <v>0</v>
      </c>
      <c r="P484" s="52"/>
      <c r="Q484" s="53"/>
      <c r="R484" s="98">
        <f t="shared" si="487"/>
        <v>0</v>
      </c>
      <c r="S484" s="99">
        <f t="shared" si="488"/>
        <v>0</v>
      </c>
      <c r="T484" s="100">
        <f t="shared" si="489"/>
        <v>0</v>
      </c>
      <c r="U484" s="101">
        <f t="shared" si="490"/>
        <v>0</v>
      </c>
    </row>
    <row r="485" spans="1:21" hidden="1">
      <c r="A485" s="48"/>
      <c r="B485" s="43"/>
      <c r="C485" s="49"/>
      <c r="D485" s="76"/>
      <c r="E485" s="164">
        <v>613300</v>
      </c>
      <c r="F485" s="169" t="s">
        <v>77</v>
      </c>
      <c r="G485" s="99">
        <f>Godišnji!G484</f>
        <v>6500</v>
      </c>
      <c r="H485" s="100">
        <f>Godišnji!H484</f>
        <v>0</v>
      </c>
      <c r="I485" s="98">
        <f t="shared" si="484"/>
        <v>6500</v>
      </c>
      <c r="J485" s="52"/>
      <c r="K485" s="53"/>
      <c r="L485" s="98">
        <f t="shared" si="485"/>
        <v>0</v>
      </c>
      <c r="M485" s="52"/>
      <c r="N485" s="53"/>
      <c r="O485" s="98">
        <f t="shared" si="486"/>
        <v>0</v>
      </c>
      <c r="P485" s="52"/>
      <c r="Q485" s="53"/>
      <c r="R485" s="98">
        <f t="shared" si="487"/>
        <v>0</v>
      </c>
      <c r="S485" s="99">
        <f t="shared" si="488"/>
        <v>0</v>
      </c>
      <c r="T485" s="100">
        <f t="shared" si="489"/>
        <v>0</v>
      </c>
      <c r="U485" s="101">
        <f t="shared" si="490"/>
        <v>0</v>
      </c>
    </row>
    <row r="486" spans="1:21" hidden="1">
      <c r="A486" s="48"/>
      <c r="B486" s="43"/>
      <c r="C486" s="49"/>
      <c r="D486" s="76"/>
      <c r="E486" s="164">
        <v>613400</v>
      </c>
      <c r="F486" s="169" t="s">
        <v>78</v>
      </c>
      <c r="G486" s="99">
        <f>Godišnji!G485</f>
        <v>2100</v>
      </c>
      <c r="H486" s="100">
        <f>Godišnji!H485</f>
        <v>0</v>
      </c>
      <c r="I486" s="98">
        <f t="shared" si="484"/>
        <v>2100</v>
      </c>
      <c r="J486" s="52"/>
      <c r="K486" s="53"/>
      <c r="L486" s="98">
        <f t="shared" si="485"/>
        <v>0</v>
      </c>
      <c r="M486" s="52"/>
      <c r="N486" s="53"/>
      <c r="O486" s="98">
        <f t="shared" si="486"/>
        <v>0</v>
      </c>
      <c r="P486" s="52"/>
      <c r="Q486" s="53"/>
      <c r="R486" s="98">
        <f t="shared" si="487"/>
        <v>0</v>
      </c>
      <c r="S486" s="99">
        <f t="shared" si="488"/>
        <v>0</v>
      </c>
      <c r="T486" s="100">
        <f t="shared" si="489"/>
        <v>0</v>
      </c>
      <c r="U486" s="101">
        <f t="shared" si="490"/>
        <v>0</v>
      </c>
    </row>
    <row r="487" spans="1:21" hidden="1">
      <c r="A487" s="48"/>
      <c r="B487" s="43"/>
      <c r="C487" s="49"/>
      <c r="D487" s="76"/>
      <c r="E487" s="164">
        <v>613500</v>
      </c>
      <c r="F487" s="169" t="s">
        <v>79</v>
      </c>
      <c r="G487" s="99">
        <f>Godišnji!G486</f>
        <v>1890</v>
      </c>
      <c r="H487" s="100">
        <f>Godišnji!H486</f>
        <v>0</v>
      </c>
      <c r="I487" s="98">
        <f t="shared" si="484"/>
        <v>1890</v>
      </c>
      <c r="J487" s="52"/>
      <c r="K487" s="53"/>
      <c r="L487" s="98">
        <f t="shared" si="485"/>
        <v>0</v>
      </c>
      <c r="M487" s="52"/>
      <c r="N487" s="53"/>
      <c r="O487" s="98">
        <f t="shared" si="486"/>
        <v>0</v>
      </c>
      <c r="P487" s="52"/>
      <c r="Q487" s="53"/>
      <c r="R487" s="98">
        <f t="shared" si="487"/>
        <v>0</v>
      </c>
      <c r="S487" s="99">
        <f t="shared" si="488"/>
        <v>0</v>
      </c>
      <c r="T487" s="100">
        <f t="shared" si="489"/>
        <v>0</v>
      </c>
      <c r="U487" s="101">
        <f t="shared" si="490"/>
        <v>0</v>
      </c>
    </row>
    <row r="488" spans="1:21" hidden="1">
      <c r="A488" s="48"/>
      <c r="B488" s="43"/>
      <c r="C488" s="49"/>
      <c r="D488" s="76"/>
      <c r="E488" s="164">
        <v>613600</v>
      </c>
      <c r="F488" s="169" t="s">
        <v>82</v>
      </c>
      <c r="G488" s="99">
        <f>Godišnji!G487</f>
        <v>5500</v>
      </c>
      <c r="H488" s="100">
        <f>Godišnji!H487</f>
        <v>0</v>
      </c>
      <c r="I488" s="98">
        <f t="shared" si="484"/>
        <v>5500</v>
      </c>
      <c r="J488" s="52"/>
      <c r="K488" s="53"/>
      <c r="L488" s="98">
        <f t="shared" si="485"/>
        <v>0</v>
      </c>
      <c r="M488" s="52"/>
      <c r="N488" s="53"/>
      <c r="O488" s="98">
        <f t="shared" si="486"/>
        <v>0</v>
      </c>
      <c r="P488" s="52"/>
      <c r="Q488" s="53"/>
      <c r="R488" s="98">
        <f t="shared" si="487"/>
        <v>0</v>
      </c>
      <c r="S488" s="99">
        <f t="shared" si="488"/>
        <v>0</v>
      </c>
      <c r="T488" s="100">
        <f t="shared" si="489"/>
        <v>0</v>
      </c>
      <c r="U488" s="101">
        <f t="shared" si="490"/>
        <v>0</v>
      </c>
    </row>
    <row r="489" spans="1:21" hidden="1">
      <c r="A489" s="48"/>
      <c r="B489" s="43"/>
      <c r="C489" s="49"/>
      <c r="D489" s="76"/>
      <c r="E489" s="164">
        <v>613700</v>
      </c>
      <c r="F489" s="169" t="s">
        <v>80</v>
      </c>
      <c r="G489" s="99">
        <f>Godišnji!G488</f>
        <v>7500</v>
      </c>
      <c r="H489" s="100">
        <f>Godišnji!H488</f>
        <v>0</v>
      </c>
      <c r="I489" s="98">
        <f t="shared" si="484"/>
        <v>7500</v>
      </c>
      <c r="J489" s="52"/>
      <c r="K489" s="53"/>
      <c r="L489" s="98">
        <f t="shared" si="485"/>
        <v>0</v>
      </c>
      <c r="M489" s="52"/>
      <c r="N489" s="53"/>
      <c r="O489" s="98">
        <f t="shared" si="486"/>
        <v>0</v>
      </c>
      <c r="P489" s="52"/>
      <c r="Q489" s="53"/>
      <c r="R489" s="98">
        <f t="shared" si="487"/>
        <v>0</v>
      </c>
      <c r="S489" s="99">
        <f t="shared" si="488"/>
        <v>0</v>
      </c>
      <c r="T489" s="100">
        <f t="shared" si="489"/>
        <v>0</v>
      </c>
      <c r="U489" s="101">
        <f t="shared" si="490"/>
        <v>0</v>
      </c>
    </row>
    <row r="490" spans="1:21" hidden="1">
      <c r="A490" s="48"/>
      <c r="B490" s="43"/>
      <c r="C490" s="49"/>
      <c r="D490" s="76"/>
      <c r="E490" s="164">
        <v>613800</v>
      </c>
      <c r="F490" s="169" t="s">
        <v>83</v>
      </c>
      <c r="G490" s="99">
        <f>Godišnji!G489</f>
        <v>0</v>
      </c>
      <c r="H490" s="100">
        <f>Godišnji!H489</f>
        <v>0</v>
      </c>
      <c r="I490" s="98">
        <f t="shared" si="484"/>
        <v>0</v>
      </c>
      <c r="J490" s="52"/>
      <c r="K490" s="53"/>
      <c r="L490" s="98">
        <f t="shared" si="485"/>
        <v>0</v>
      </c>
      <c r="M490" s="52"/>
      <c r="N490" s="53"/>
      <c r="O490" s="98">
        <f t="shared" si="486"/>
        <v>0</v>
      </c>
      <c r="P490" s="52"/>
      <c r="Q490" s="53"/>
      <c r="R490" s="98">
        <f t="shared" si="487"/>
        <v>0</v>
      </c>
      <c r="S490" s="99">
        <f t="shared" si="488"/>
        <v>0</v>
      </c>
      <c r="T490" s="100">
        <f t="shared" si="489"/>
        <v>0</v>
      </c>
      <c r="U490" s="101">
        <f t="shared" si="490"/>
        <v>0</v>
      </c>
    </row>
    <row r="491" spans="1:21" hidden="1">
      <c r="A491" s="48"/>
      <c r="B491" s="43"/>
      <c r="C491" s="49"/>
      <c r="D491" s="76"/>
      <c r="E491" s="164">
        <v>613900</v>
      </c>
      <c r="F491" s="169" t="s">
        <v>81</v>
      </c>
      <c r="G491" s="99">
        <f>Godišnji!G490</f>
        <v>40000</v>
      </c>
      <c r="H491" s="100">
        <f>Godišnji!H490</f>
        <v>0</v>
      </c>
      <c r="I491" s="98">
        <f t="shared" si="484"/>
        <v>40000</v>
      </c>
      <c r="J491" s="52"/>
      <c r="K491" s="53"/>
      <c r="L491" s="98">
        <f t="shared" si="485"/>
        <v>0</v>
      </c>
      <c r="M491" s="52"/>
      <c r="N491" s="53"/>
      <c r="O491" s="98">
        <f t="shared" si="486"/>
        <v>0</v>
      </c>
      <c r="P491" s="52"/>
      <c r="Q491" s="53"/>
      <c r="R491" s="98">
        <f t="shared" si="487"/>
        <v>0</v>
      </c>
      <c r="S491" s="99">
        <f t="shared" si="488"/>
        <v>0</v>
      </c>
      <c r="T491" s="100">
        <f t="shared" si="489"/>
        <v>0</v>
      </c>
      <c r="U491" s="101">
        <f t="shared" si="490"/>
        <v>0</v>
      </c>
    </row>
    <row r="492" spans="1:21" hidden="1">
      <c r="A492" s="48"/>
      <c r="B492" s="43"/>
      <c r="C492" s="49"/>
      <c r="D492" s="76"/>
      <c r="E492" s="164">
        <v>613900</v>
      </c>
      <c r="F492" s="169" t="s">
        <v>84</v>
      </c>
      <c r="G492" s="99">
        <f>Godišnji!G491</f>
        <v>0</v>
      </c>
      <c r="H492" s="100">
        <f>Godišnji!H491</f>
        <v>0</v>
      </c>
      <c r="I492" s="98">
        <f t="shared" si="484"/>
        <v>0</v>
      </c>
      <c r="J492" s="52"/>
      <c r="K492" s="53"/>
      <c r="L492" s="98">
        <f t="shared" si="485"/>
        <v>0</v>
      </c>
      <c r="M492" s="52"/>
      <c r="N492" s="53"/>
      <c r="O492" s="98">
        <f t="shared" si="486"/>
        <v>0</v>
      </c>
      <c r="P492" s="52"/>
      <c r="Q492" s="53"/>
      <c r="R492" s="98">
        <f t="shared" si="487"/>
        <v>0</v>
      </c>
      <c r="S492" s="99">
        <f t="shared" si="488"/>
        <v>0</v>
      </c>
      <c r="T492" s="100">
        <f t="shared" si="489"/>
        <v>0</v>
      </c>
      <c r="U492" s="101">
        <f t="shared" si="490"/>
        <v>0</v>
      </c>
    </row>
    <row r="493" spans="1:21" hidden="1">
      <c r="A493" s="40"/>
      <c r="B493" s="41"/>
      <c r="C493" s="42"/>
      <c r="D493" s="76"/>
      <c r="E493" s="163">
        <v>614000</v>
      </c>
      <c r="F493" s="167" t="s">
        <v>93</v>
      </c>
      <c r="G493" s="94">
        <f t="shared" ref="G493:U493" si="491">SUM(G494:G497)</f>
        <v>1698870</v>
      </c>
      <c r="H493" s="95">
        <f t="shared" si="491"/>
        <v>451130</v>
      </c>
      <c r="I493" s="96">
        <f t="shared" si="491"/>
        <v>2150000</v>
      </c>
      <c r="J493" s="94">
        <f t="shared" si="491"/>
        <v>0</v>
      </c>
      <c r="K493" s="95">
        <f t="shared" si="491"/>
        <v>0</v>
      </c>
      <c r="L493" s="96">
        <f t="shared" si="491"/>
        <v>0</v>
      </c>
      <c r="M493" s="94">
        <f t="shared" si="491"/>
        <v>0</v>
      </c>
      <c r="N493" s="95">
        <f t="shared" si="491"/>
        <v>0</v>
      </c>
      <c r="O493" s="96">
        <f t="shared" si="491"/>
        <v>0</v>
      </c>
      <c r="P493" s="94">
        <f t="shared" si="491"/>
        <v>0</v>
      </c>
      <c r="Q493" s="95">
        <f t="shared" si="491"/>
        <v>0</v>
      </c>
      <c r="R493" s="96">
        <f t="shared" si="491"/>
        <v>0</v>
      </c>
      <c r="S493" s="94">
        <f t="shared" si="491"/>
        <v>0</v>
      </c>
      <c r="T493" s="95">
        <f t="shared" si="491"/>
        <v>0</v>
      </c>
      <c r="U493" s="97">
        <f t="shared" si="491"/>
        <v>0</v>
      </c>
    </row>
    <row r="494" spans="1:21" hidden="1">
      <c r="A494" s="48"/>
      <c r="B494" s="43"/>
      <c r="C494" s="49"/>
      <c r="D494" s="76"/>
      <c r="E494" s="164">
        <v>614100</v>
      </c>
      <c r="F494" s="169" t="s">
        <v>156</v>
      </c>
      <c r="G494" s="99">
        <f>Godišnji!G493</f>
        <v>0</v>
      </c>
      <c r="H494" s="100">
        <f>Godišnji!H493</f>
        <v>150000</v>
      </c>
      <c r="I494" s="98">
        <f t="shared" ref="I494:I497" si="492">SUM(G494:H494)</f>
        <v>150000</v>
      </c>
      <c r="J494" s="52"/>
      <c r="K494" s="53"/>
      <c r="L494" s="98">
        <f t="shared" ref="L494:L497" si="493">SUM(J494:K494)</f>
        <v>0</v>
      </c>
      <c r="M494" s="52"/>
      <c r="N494" s="53"/>
      <c r="O494" s="98">
        <f t="shared" ref="O494:O497" si="494">SUM(M494:N494)</f>
        <v>0</v>
      </c>
      <c r="P494" s="52"/>
      <c r="Q494" s="53"/>
      <c r="R494" s="98">
        <f t="shared" ref="R494:R497" si="495">SUM(P494:Q494)</f>
        <v>0</v>
      </c>
      <c r="S494" s="99">
        <f t="shared" ref="S494:S497" si="496">P494+M494+J494</f>
        <v>0</v>
      </c>
      <c r="T494" s="100">
        <f t="shared" ref="T494:T497" si="497">Q494+N494+K494</f>
        <v>0</v>
      </c>
      <c r="U494" s="101">
        <f t="shared" ref="U494:U497" si="498">SUM(S494:T494)</f>
        <v>0</v>
      </c>
    </row>
    <row r="495" spans="1:21" hidden="1">
      <c r="A495" s="48"/>
      <c r="B495" s="43"/>
      <c r="C495" s="49"/>
      <c r="D495" s="76"/>
      <c r="E495" s="164">
        <v>614500</v>
      </c>
      <c r="F495" s="169" t="s">
        <v>157</v>
      </c>
      <c r="G495" s="99">
        <f>Godišnji!G494</f>
        <v>1100000</v>
      </c>
      <c r="H495" s="100">
        <f>Godišnji!H494</f>
        <v>0</v>
      </c>
      <c r="I495" s="98">
        <f t="shared" si="492"/>
        <v>1100000</v>
      </c>
      <c r="J495" s="52"/>
      <c r="K495" s="53"/>
      <c r="L495" s="98">
        <f t="shared" si="493"/>
        <v>0</v>
      </c>
      <c r="M495" s="52"/>
      <c r="N495" s="53"/>
      <c r="O495" s="98">
        <f t="shared" si="494"/>
        <v>0</v>
      </c>
      <c r="P495" s="52"/>
      <c r="Q495" s="53"/>
      <c r="R495" s="98">
        <f t="shared" si="495"/>
        <v>0</v>
      </c>
      <c r="S495" s="99">
        <f t="shared" si="496"/>
        <v>0</v>
      </c>
      <c r="T495" s="100">
        <f t="shared" si="497"/>
        <v>0</v>
      </c>
      <c r="U495" s="101">
        <f t="shared" si="498"/>
        <v>0</v>
      </c>
    </row>
    <row r="496" spans="1:21" hidden="1">
      <c r="A496" s="48"/>
      <c r="B496" s="43"/>
      <c r="C496" s="49"/>
      <c r="D496" s="76"/>
      <c r="E496" s="164">
        <v>614500</v>
      </c>
      <c r="F496" s="169" t="s">
        <v>158</v>
      </c>
      <c r="G496" s="99">
        <f>Godišnji!G495</f>
        <v>292370</v>
      </c>
      <c r="H496" s="100">
        <f>Godišnji!H495</f>
        <v>207630</v>
      </c>
      <c r="I496" s="98">
        <f t="shared" si="492"/>
        <v>500000</v>
      </c>
      <c r="J496" s="52"/>
      <c r="K496" s="53"/>
      <c r="L496" s="98">
        <f t="shared" si="493"/>
        <v>0</v>
      </c>
      <c r="M496" s="52"/>
      <c r="N496" s="53"/>
      <c r="O496" s="98">
        <f t="shared" si="494"/>
        <v>0</v>
      </c>
      <c r="P496" s="52"/>
      <c r="Q496" s="53"/>
      <c r="R496" s="98">
        <f t="shared" si="495"/>
        <v>0</v>
      </c>
      <c r="S496" s="99">
        <f t="shared" si="496"/>
        <v>0</v>
      </c>
      <c r="T496" s="100">
        <f t="shared" si="497"/>
        <v>0</v>
      </c>
      <c r="U496" s="101">
        <f t="shared" si="498"/>
        <v>0</v>
      </c>
    </row>
    <row r="497" spans="1:21" hidden="1">
      <c r="A497" s="48"/>
      <c r="B497" s="43"/>
      <c r="C497" s="49"/>
      <c r="D497" s="76"/>
      <c r="E497" s="164">
        <v>614500</v>
      </c>
      <c r="F497" s="169" t="s">
        <v>159</v>
      </c>
      <c r="G497" s="99">
        <f>Godišnji!G496</f>
        <v>306500</v>
      </c>
      <c r="H497" s="100">
        <f>Godišnji!H496</f>
        <v>93500</v>
      </c>
      <c r="I497" s="98">
        <f t="shared" si="492"/>
        <v>400000</v>
      </c>
      <c r="J497" s="52"/>
      <c r="K497" s="53"/>
      <c r="L497" s="98">
        <f t="shared" si="493"/>
        <v>0</v>
      </c>
      <c r="M497" s="52"/>
      <c r="N497" s="53"/>
      <c r="O497" s="98">
        <f t="shared" si="494"/>
        <v>0</v>
      </c>
      <c r="P497" s="52"/>
      <c r="Q497" s="53"/>
      <c r="R497" s="98">
        <f t="shared" si="495"/>
        <v>0</v>
      </c>
      <c r="S497" s="99">
        <f t="shared" si="496"/>
        <v>0</v>
      </c>
      <c r="T497" s="100">
        <f t="shared" si="497"/>
        <v>0</v>
      </c>
      <c r="U497" s="101">
        <f t="shared" si="498"/>
        <v>0</v>
      </c>
    </row>
    <row r="498" spans="1:21" hidden="1">
      <c r="A498" s="40"/>
      <c r="B498" s="41"/>
      <c r="C498" s="42"/>
      <c r="D498" s="76"/>
      <c r="E498" s="163">
        <v>821000</v>
      </c>
      <c r="F498" s="167" t="s">
        <v>85</v>
      </c>
      <c r="G498" s="94">
        <f>SUM(G499:G500)</f>
        <v>13000</v>
      </c>
      <c r="H498" s="95">
        <f>SUM(H499:H500)</f>
        <v>0</v>
      </c>
      <c r="I498" s="96">
        <f t="shared" ref="I498:U498" si="499">SUM(I499:I500)</f>
        <v>13000</v>
      </c>
      <c r="J498" s="94">
        <f t="shared" si="499"/>
        <v>0</v>
      </c>
      <c r="K498" s="95">
        <f t="shared" si="499"/>
        <v>0</v>
      </c>
      <c r="L498" s="96">
        <f t="shared" si="499"/>
        <v>0</v>
      </c>
      <c r="M498" s="94">
        <f t="shared" si="499"/>
        <v>0</v>
      </c>
      <c r="N498" s="95">
        <f t="shared" si="499"/>
        <v>0</v>
      </c>
      <c r="O498" s="96">
        <f t="shared" si="499"/>
        <v>0</v>
      </c>
      <c r="P498" s="94">
        <f t="shared" si="499"/>
        <v>0</v>
      </c>
      <c r="Q498" s="95">
        <f t="shared" si="499"/>
        <v>0</v>
      </c>
      <c r="R498" s="96">
        <f t="shared" si="499"/>
        <v>0</v>
      </c>
      <c r="S498" s="94">
        <f t="shared" si="499"/>
        <v>0</v>
      </c>
      <c r="T498" s="95">
        <f t="shared" si="499"/>
        <v>0</v>
      </c>
      <c r="U498" s="97">
        <f t="shared" si="499"/>
        <v>0</v>
      </c>
    </row>
    <row r="499" spans="1:21" hidden="1">
      <c r="A499" s="48"/>
      <c r="B499" s="43"/>
      <c r="C499" s="49"/>
      <c r="D499" s="76"/>
      <c r="E499" s="164">
        <v>821200</v>
      </c>
      <c r="F499" s="168" t="s">
        <v>86</v>
      </c>
      <c r="G499" s="99">
        <f>Godišnji!G498</f>
        <v>0</v>
      </c>
      <c r="H499" s="100">
        <f>Godišnji!H498</f>
        <v>0</v>
      </c>
      <c r="I499" s="98">
        <f>SUM(G499:H499)</f>
        <v>0</v>
      </c>
      <c r="J499" s="52"/>
      <c r="K499" s="53"/>
      <c r="L499" s="98">
        <f>SUM(J499:K499)</f>
        <v>0</v>
      </c>
      <c r="M499" s="52"/>
      <c r="N499" s="53"/>
      <c r="O499" s="98">
        <f>SUM(M499:N499)</f>
        <v>0</v>
      </c>
      <c r="P499" s="52"/>
      <c r="Q499" s="53"/>
      <c r="R499" s="98">
        <f>SUM(P499:Q499)</f>
        <v>0</v>
      </c>
      <c r="S499" s="99">
        <f t="shared" ref="S499:S500" si="500">P499+M499+J499</f>
        <v>0</v>
      </c>
      <c r="T499" s="100">
        <f t="shared" ref="T499:T500" si="501">Q499+N499+K499</f>
        <v>0</v>
      </c>
      <c r="U499" s="101">
        <f>SUM(S499:T499)</f>
        <v>0</v>
      </c>
    </row>
    <row r="500" spans="1:21" ht="12.75" hidden="1" thickBot="1">
      <c r="A500" s="55"/>
      <c r="B500" s="56"/>
      <c r="C500" s="57"/>
      <c r="D500" s="81"/>
      <c r="E500" s="165">
        <v>821300</v>
      </c>
      <c r="F500" s="170" t="s">
        <v>87</v>
      </c>
      <c r="G500" s="103">
        <f>Godišnji!G499</f>
        <v>13000</v>
      </c>
      <c r="H500" s="104">
        <f>Godišnji!H499</f>
        <v>0</v>
      </c>
      <c r="I500" s="102">
        <f>SUM(G500:H500)</f>
        <v>13000</v>
      </c>
      <c r="J500" s="60"/>
      <c r="K500" s="61"/>
      <c r="L500" s="102">
        <f>SUM(J500:K500)</f>
        <v>0</v>
      </c>
      <c r="M500" s="60"/>
      <c r="N500" s="61"/>
      <c r="O500" s="102">
        <f>SUM(M500:N500)</f>
        <v>0</v>
      </c>
      <c r="P500" s="60"/>
      <c r="Q500" s="61"/>
      <c r="R500" s="102">
        <f>SUM(P500:Q500)</f>
        <v>0</v>
      </c>
      <c r="S500" s="103">
        <f t="shared" si="500"/>
        <v>0</v>
      </c>
      <c r="T500" s="104">
        <f t="shared" si="501"/>
        <v>0</v>
      </c>
      <c r="U500" s="105">
        <f>SUM(S500:T500)</f>
        <v>0</v>
      </c>
    </row>
    <row r="501" spans="1:21" ht="12.75" hidden="1" thickBot="1">
      <c r="A501" s="62"/>
      <c r="B501" s="63"/>
      <c r="C501" s="64"/>
      <c r="D501" s="87"/>
      <c r="E501" s="63"/>
      <c r="F501" s="171" t="s">
        <v>155</v>
      </c>
      <c r="G501" s="106">
        <f>G476+G480+G482+G493+G498</f>
        <v>2400170</v>
      </c>
      <c r="H501" s="107">
        <f t="shared" ref="H501:U501" si="502">H476+H480+H482+H493+H498</f>
        <v>451130</v>
      </c>
      <c r="I501" s="108">
        <f t="shared" si="502"/>
        <v>2851300</v>
      </c>
      <c r="J501" s="106">
        <f t="shared" si="502"/>
        <v>0</v>
      </c>
      <c r="K501" s="107">
        <f t="shared" si="502"/>
        <v>0</v>
      </c>
      <c r="L501" s="108">
        <f t="shared" si="502"/>
        <v>0</v>
      </c>
      <c r="M501" s="106">
        <f t="shared" si="502"/>
        <v>0</v>
      </c>
      <c r="N501" s="107">
        <f t="shared" si="502"/>
        <v>0</v>
      </c>
      <c r="O501" s="108">
        <f t="shared" si="502"/>
        <v>0</v>
      </c>
      <c r="P501" s="106">
        <f t="shared" si="502"/>
        <v>0</v>
      </c>
      <c r="Q501" s="107">
        <f t="shared" si="502"/>
        <v>0</v>
      </c>
      <c r="R501" s="108">
        <f t="shared" si="502"/>
        <v>0</v>
      </c>
      <c r="S501" s="106">
        <f t="shared" si="502"/>
        <v>0</v>
      </c>
      <c r="T501" s="107">
        <f t="shared" si="502"/>
        <v>0</v>
      </c>
      <c r="U501" s="109">
        <f t="shared" si="502"/>
        <v>0</v>
      </c>
    </row>
    <row r="502" spans="1:21" hidden="1">
      <c r="D502" s="67"/>
      <c r="G502" s="179"/>
      <c r="H502" s="179"/>
      <c r="I502" s="179"/>
      <c r="U502" s="137"/>
    </row>
    <row r="503" spans="1:21" hidden="1">
      <c r="A503" s="172" t="s">
        <v>160</v>
      </c>
      <c r="B503" s="173" t="s">
        <v>67</v>
      </c>
      <c r="C503" s="174" t="s">
        <v>68</v>
      </c>
      <c r="D503" s="76"/>
      <c r="E503" s="43"/>
      <c r="F503" s="167" t="s">
        <v>161</v>
      </c>
      <c r="G503" s="180"/>
      <c r="H503" s="181"/>
      <c r="I503" s="182"/>
      <c r="J503" s="48"/>
      <c r="K503" s="43"/>
      <c r="L503" s="49"/>
      <c r="M503" s="48"/>
      <c r="N503" s="43"/>
      <c r="O503" s="49"/>
      <c r="P503" s="48"/>
      <c r="Q503" s="43"/>
      <c r="R503" s="49"/>
      <c r="S503" s="48"/>
      <c r="T503" s="43"/>
      <c r="U503" s="74"/>
    </row>
    <row r="504" spans="1:21" hidden="1">
      <c r="A504" s="40"/>
      <c r="B504" s="41"/>
      <c r="C504" s="42"/>
      <c r="D504" s="76"/>
      <c r="E504" s="163">
        <v>611000</v>
      </c>
      <c r="F504" s="167" t="s">
        <v>69</v>
      </c>
      <c r="G504" s="94">
        <f>SUM(G505:G507)</f>
        <v>276210</v>
      </c>
      <c r="H504" s="95">
        <f>SUM(H505:H507)</f>
        <v>0</v>
      </c>
      <c r="I504" s="96">
        <f t="shared" ref="I504:U504" si="503">SUM(I505:I507)</f>
        <v>276210</v>
      </c>
      <c r="J504" s="94">
        <f t="shared" si="503"/>
        <v>0</v>
      </c>
      <c r="K504" s="95">
        <f t="shared" si="503"/>
        <v>0</v>
      </c>
      <c r="L504" s="96">
        <f t="shared" si="503"/>
        <v>0</v>
      </c>
      <c r="M504" s="94">
        <f t="shared" si="503"/>
        <v>0</v>
      </c>
      <c r="N504" s="95">
        <f t="shared" si="503"/>
        <v>0</v>
      </c>
      <c r="O504" s="96">
        <f t="shared" si="503"/>
        <v>0</v>
      </c>
      <c r="P504" s="94">
        <f t="shared" si="503"/>
        <v>0</v>
      </c>
      <c r="Q504" s="95">
        <f t="shared" si="503"/>
        <v>0</v>
      </c>
      <c r="R504" s="96">
        <f t="shared" si="503"/>
        <v>0</v>
      </c>
      <c r="S504" s="94">
        <f t="shared" si="503"/>
        <v>0</v>
      </c>
      <c r="T504" s="95">
        <f t="shared" si="503"/>
        <v>0</v>
      </c>
      <c r="U504" s="97">
        <f t="shared" si="503"/>
        <v>0</v>
      </c>
    </row>
    <row r="505" spans="1:21" hidden="1">
      <c r="A505" s="48"/>
      <c r="B505" s="43"/>
      <c r="C505" s="49"/>
      <c r="D505" s="76"/>
      <c r="E505" s="164">
        <v>611100</v>
      </c>
      <c r="F505" s="168" t="s">
        <v>70</v>
      </c>
      <c r="G505" s="99">
        <f>Godišnji!G504</f>
        <v>237630</v>
      </c>
      <c r="H505" s="100">
        <v>0</v>
      </c>
      <c r="I505" s="98">
        <f>SUM(G505:H505)</f>
        <v>237630</v>
      </c>
      <c r="J505" s="52"/>
      <c r="K505" s="53"/>
      <c r="L505" s="98">
        <f>SUM(J505:K505)</f>
        <v>0</v>
      </c>
      <c r="M505" s="52"/>
      <c r="N505" s="53"/>
      <c r="O505" s="98">
        <f>SUM(M505:N505)</f>
        <v>0</v>
      </c>
      <c r="P505" s="52"/>
      <c r="Q505" s="53"/>
      <c r="R505" s="98">
        <f>SUM(P505:Q505)</f>
        <v>0</v>
      </c>
      <c r="S505" s="99">
        <f t="shared" ref="S505:T507" si="504">P505+M505+J505</f>
        <v>0</v>
      </c>
      <c r="T505" s="100">
        <f t="shared" si="504"/>
        <v>0</v>
      </c>
      <c r="U505" s="101">
        <f>SUM(S505:T505)</f>
        <v>0</v>
      </c>
    </row>
    <row r="506" spans="1:21" hidden="1">
      <c r="A506" s="48"/>
      <c r="B506" s="43"/>
      <c r="C506" s="49"/>
      <c r="D506" s="76"/>
      <c r="E506" s="164">
        <v>611200</v>
      </c>
      <c r="F506" s="168" t="s">
        <v>71</v>
      </c>
      <c r="G506" s="99">
        <f>Godišnji!G505</f>
        <v>38580</v>
      </c>
      <c r="H506" s="100">
        <v>0</v>
      </c>
      <c r="I506" s="98">
        <f t="shared" ref="I506:I507" si="505">SUM(G506:H506)</f>
        <v>38580</v>
      </c>
      <c r="J506" s="52"/>
      <c r="K506" s="53"/>
      <c r="L506" s="98">
        <f t="shared" ref="L506:L507" si="506">SUM(J506:K506)</f>
        <v>0</v>
      </c>
      <c r="M506" s="52"/>
      <c r="N506" s="53"/>
      <c r="O506" s="98">
        <f t="shared" ref="O506:O507" si="507">SUM(M506:N506)</f>
        <v>0</v>
      </c>
      <c r="P506" s="52"/>
      <c r="Q506" s="53"/>
      <c r="R506" s="98">
        <f t="shared" ref="R506:R507" si="508">SUM(P506:Q506)</f>
        <v>0</v>
      </c>
      <c r="S506" s="99">
        <f t="shared" si="504"/>
        <v>0</v>
      </c>
      <c r="T506" s="100">
        <f t="shared" si="504"/>
        <v>0</v>
      </c>
      <c r="U506" s="101">
        <f t="shared" ref="U506:U507" si="509">SUM(S506:T506)</f>
        <v>0</v>
      </c>
    </row>
    <row r="507" spans="1:21" hidden="1">
      <c r="A507" s="48"/>
      <c r="B507" s="43"/>
      <c r="C507" s="49"/>
      <c r="D507" s="76"/>
      <c r="E507" s="164">
        <v>611200</v>
      </c>
      <c r="F507" s="168" t="s">
        <v>72</v>
      </c>
      <c r="G507" s="99">
        <f>Godišnji!G506</f>
        <v>0</v>
      </c>
      <c r="H507" s="100">
        <v>0</v>
      </c>
      <c r="I507" s="98">
        <f t="shared" si="505"/>
        <v>0</v>
      </c>
      <c r="J507" s="52"/>
      <c r="K507" s="53"/>
      <c r="L507" s="98">
        <f t="shared" si="506"/>
        <v>0</v>
      </c>
      <c r="M507" s="52"/>
      <c r="N507" s="53"/>
      <c r="O507" s="98">
        <f t="shared" si="507"/>
        <v>0</v>
      </c>
      <c r="P507" s="52"/>
      <c r="Q507" s="53"/>
      <c r="R507" s="98">
        <f t="shared" si="508"/>
        <v>0</v>
      </c>
      <c r="S507" s="99">
        <f t="shared" si="504"/>
        <v>0</v>
      </c>
      <c r="T507" s="100">
        <f t="shared" si="504"/>
        <v>0</v>
      </c>
      <c r="U507" s="101">
        <f t="shared" si="509"/>
        <v>0</v>
      </c>
    </row>
    <row r="508" spans="1:21" hidden="1">
      <c r="A508" s="40"/>
      <c r="B508" s="41"/>
      <c r="C508" s="42"/>
      <c r="D508" s="76"/>
      <c r="E508" s="163">
        <v>612000</v>
      </c>
      <c r="F508" s="167" t="s">
        <v>73</v>
      </c>
      <c r="G508" s="94">
        <f>G509</f>
        <v>25030</v>
      </c>
      <c r="H508" s="95">
        <f>H509</f>
        <v>0</v>
      </c>
      <c r="I508" s="96">
        <f t="shared" ref="I508:U508" si="510">I509</f>
        <v>25030</v>
      </c>
      <c r="J508" s="94">
        <f t="shared" si="510"/>
        <v>0</v>
      </c>
      <c r="K508" s="95">
        <f t="shared" si="510"/>
        <v>0</v>
      </c>
      <c r="L508" s="96">
        <f t="shared" si="510"/>
        <v>0</v>
      </c>
      <c r="M508" s="94">
        <f t="shared" si="510"/>
        <v>0</v>
      </c>
      <c r="N508" s="95">
        <f t="shared" si="510"/>
        <v>0</v>
      </c>
      <c r="O508" s="96">
        <f t="shared" si="510"/>
        <v>0</v>
      </c>
      <c r="P508" s="94">
        <f t="shared" si="510"/>
        <v>0</v>
      </c>
      <c r="Q508" s="95">
        <f t="shared" si="510"/>
        <v>0</v>
      </c>
      <c r="R508" s="96">
        <f t="shared" si="510"/>
        <v>0</v>
      </c>
      <c r="S508" s="94">
        <f t="shared" si="510"/>
        <v>0</v>
      </c>
      <c r="T508" s="95">
        <f t="shared" si="510"/>
        <v>0</v>
      </c>
      <c r="U508" s="97">
        <f t="shared" si="510"/>
        <v>0</v>
      </c>
    </row>
    <row r="509" spans="1:21" hidden="1">
      <c r="A509" s="48"/>
      <c r="B509" s="43"/>
      <c r="C509" s="49"/>
      <c r="D509" s="76"/>
      <c r="E509" s="164">
        <v>612100</v>
      </c>
      <c r="F509" s="168" t="s">
        <v>73</v>
      </c>
      <c r="G509" s="99">
        <f>Godišnji!G508</f>
        <v>25030</v>
      </c>
      <c r="H509" s="100">
        <v>0</v>
      </c>
      <c r="I509" s="98">
        <f>SUM(G509:H509)</f>
        <v>25030</v>
      </c>
      <c r="J509" s="52"/>
      <c r="K509" s="53"/>
      <c r="L509" s="98">
        <f>SUM(J509:K509)</f>
        <v>0</v>
      </c>
      <c r="M509" s="52"/>
      <c r="N509" s="53"/>
      <c r="O509" s="98">
        <f>SUM(M509:N509)</f>
        <v>0</v>
      </c>
      <c r="P509" s="52"/>
      <c r="Q509" s="53"/>
      <c r="R509" s="98">
        <f>SUM(P509:Q509)</f>
        <v>0</v>
      </c>
      <c r="S509" s="99">
        <f>P509+M509+J509</f>
        <v>0</v>
      </c>
      <c r="T509" s="100">
        <f>Q509+N509+K509</f>
        <v>0</v>
      </c>
      <c r="U509" s="101">
        <f>SUM(S509:T509)</f>
        <v>0</v>
      </c>
    </row>
    <row r="510" spans="1:21" hidden="1">
      <c r="A510" s="40"/>
      <c r="B510" s="41"/>
      <c r="C510" s="42"/>
      <c r="D510" s="76"/>
      <c r="E510" s="163">
        <v>613000</v>
      </c>
      <c r="F510" s="167" t="s">
        <v>74</v>
      </c>
      <c r="G510" s="94">
        <f>SUM(G511:G521)</f>
        <v>36300</v>
      </c>
      <c r="H510" s="95">
        <f>SUM(H511:H521)</f>
        <v>55000</v>
      </c>
      <c r="I510" s="96">
        <f t="shared" ref="I510:U510" si="511">SUM(I511:I521)</f>
        <v>91300</v>
      </c>
      <c r="J510" s="94">
        <f t="shared" si="511"/>
        <v>0</v>
      </c>
      <c r="K510" s="95">
        <f t="shared" si="511"/>
        <v>0</v>
      </c>
      <c r="L510" s="96">
        <f t="shared" si="511"/>
        <v>0</v>
      </c>
      <c r="M510" s="94">
        <f t="shared" si="511"/>
        <v>0</v>
      </c>
      <c r="N510" s="95">
        <f t="shared" si="511"/>
        <v>0</v>
      </c>
      <c r="O510" s="96">
        <f t="shared" si="511"/>
        <v>0</v>
      </c>
      <c r="P510" s="94">
        <f t="shared" si="511"/>
        <v>0</v>
      </c>
      <c r="Q510" s="95">
        <f t="shared" si="511"/>
        <v>0</v>
      </c>
      <c r="R510" s="96">
        <f t="shared" si="511"/>
        <v>0</v>
      </c>
      <c r="S510" s="94">
        <f t="shared" si="511"/>
        <v>0</v>
      </c>
      <c r="T510" s="95">
        <f t="shared" si="511"/>
        <v>0</v>
      </c>
      <c r="U510" s="97">
        <f t="shared" si="511"/>
        <v>0</v>
      </c>
    </row>
    <row r="511" spans="1:21" hidden="1">
      <c r="A511" s="48"/>
      <c r="B511" s="43"/>
      <c r="C511" s="49"/>
      <c r="D511" s="76"/>
      <c r="E511" s="164">
        <v>613100</v>
      </c>
      <c r="F511" s="169" t="s">
        <v>75</v>
      </c>
      <c r="G511" s="99">
        <f>Godišnji!G510</f>
        <v>4500</v>
      </c>
      <c r="H511" s="100">
        <v>0</v>
      </c>
      <c r="I511" s="98">
        <f t="shared" ref="I511:I521" si="512">SUM(G511:H511)</f>
        <v>4500</v>
      </c>
      <c r="J511" s="52"/>
      <c r="K511" s="53"/>
      <c r="L511" s="98">
        <f t="shared" ref="L511:L521" si="513">SUM(J511:K511)</f>
        <v>0</v>
      </c>
      <c r="M511" s="52"/>
      <c r="N511" s="53"/>
      <c r="O511" s="98">
        <f t="shared" ref="O511:O521" si="514">SUM(M511:N511)</f>
        <v>0</v>
      </c>
      <c r="P511" s="52"/>
      <c r="Q511" s="53"/>
      <c r="R511" s="98">
        <f t="shared" ref="R511:R521" si="515">SUM(P511:Q511)</f>
        <v>0</v>
      </c>
      <c r="S511" s="99">
        <f t="shared" ref="S511:S521" si="516">P511+M511+J511</f>
        <v>0</v>
      </c>
      <c r="T511" s="100">
        <f t="shared" ref="T511:T521" si="517">Q511+N511+K511</f>
        <v>0</v>
      </c>
      <c r="U511" s="101">
        <f t="shared" ref="U511:U521" si="518">SUM(S511:T511)</f>
        <v>0</v>
      </c>
    </row>
    <row r="512" spans="1:21" hidden="1">
      <c r="A512" s="48"/>
      <c r="B512" s="43"/>
      <c r="C512" s="49"/>
      <c r="D512" s="76"/>
      <c r="E512" s="164">
        <v>613200</v>
      </c>
      <c r="F512" s="169" t="s">
        <v>76</v>
      </c>
      <c r="G512" s="99">
        <f>Godišnji!G511</f>
        <v>0</v>
      </c>
      <c r="H512" s="100">
        <v>0</v>
      </c>
      <c r="I512" s="98">
        <f t="shared" si="512"/>
        <v>0</v>
      </c>
      <c r="J512" s="52"/>
      <c r="K512" s="53"/>
      <c r="L512" s="98">
        <f t="shared" si="513"/>
        <v>0</v>
      </c>
      <c r="M512" s="52"/>
      <c r="N512" s="53"/>
      <c r="O512" s="98">
        <f t="shared" si="514"/>
        <v>0</v>
      </c>
      <c r="P512" s="52"/>
      <c r="Q512" s="53"/>
      <c r="R512" s="98">
        <f t="shared" si="515"/>
        <v>0</v>
      </c>
      <c r="S512" s="99">
        <f t="shared" si="516"/>
        <v>0</v>
      </c>
      <c r="T512" s="100">
        <f t="shared" si="517"/>
        <v>0</v>
      </c>
      <c r="U512" s="101">
        <f t="shared" si="518"/>
        <v>0</v>
      </c>
    </row>
    <row r="513" spans="1:21" hidden="1">
      <c r="A513" s="48"/>
      <c r="B513" s="43"/>
      <c r="C513" s="49"/>
      <c r="D513" s="76"/>
      <c r="E513" s="164">
        <v>613300</v>
      </c>
      <c r="F513" s="169" t="s">
        <v>77</v>
      </c>
      <c r="G513" s="99">
        <f>Godišnji!G512</f>
        <v>4100</v>
      </c>
      <c r="H513" s="100">
        <v>0</v>
      </c>
      <c r="I513" s="98">
        <f t="shared" si="512"/>
        <v>4100</v>
      </c>
      <c r="J513" s="52"/>
      <c r="K513" s="53"/>
      <c r="L513" s="98">
        <f t="shared" si="513"/>
        <v>0</v>
      </c>
      <c r="M513" s="52"/>
      <c r="N513" s="53"/>
      <c r="O513" s="98">
        <f t="shared" si="514"/>
        <v>0</v>
      </c>
      <c r="P513" s="52"/>
      <c r="Q513" s="53"/>
      <c r="R513" s="98">
        <f t="shared" si="515"/>
        <v>0</v>
      </c>
      <c r="S513" s="99">
        <f t="shared" si="516"/>
        <v>0</v>
      </c>
      <c r="T513" s="100">
        <f t="shared" si="517"/>
        <v>0</v>
      </c>
      <c r="U513" s="101">
        <f t="shared" si="518"/>
        <v>0</v>
      </c>
    </row>
    <row r="514" spans="1:21" hidden="1">
      <c r="A514" s="48"/>
      <c r="B514" s="43"/>
      <c r="C514" s="49"/>
      <c r="D514" s="76"/>
      <c r="E514" s="164">
        <v>613400</v>
      </c>
      <c r="F514" s="169" t="s">
        <v>78</v>
      </c>
      <c r="G514" s="99">
        <f>Godišnji!G513</f>
        <v>7700</v>
      </c>
      <c r="H514" s="100">
        <v>0</v>
      </c>
      <c r="I514" s="98">
        <f t="shared" si="512"/>
        <v>7700</v>
      </c>
      <c r="J514" s="52"/>
      <c r="K514" s="53"/>
      <c r="L514" s="98">
        <f t="shared" si="513"/>
        <v>0</v>
      </c>
      <c r="M514" s="52"/>
      <c r="N514" s="53"/>
      <c r="O514" s="98">
        <f t="shared" si="514"/>
        <v>0</v>
      </c>
      <c r="P514" s="52"/>
      <c r="Q514" s="53"/>
      <c r="R514" s="98">
        <f t="shared" si="515"/>
        <v>0</v>
      </c>
      <c r="S514" s="99">
        <f t="shared" si="516"/>
        <v>0</v>
      </c>
      <c r="T514" s="100">
        <f t="shared" si="517"/>
        <v>0</v>
      </c>
      <c r="U514" s="101">
        <f t="shared" si="518"/>
        <v>0</v>
      </c>
    </row>
    <row r="515" spans="1:21" hidden="1">
      <c r="A515" s="48"/>
      <c r="B515" s="43"/>
      <c r="C515" s="49"/>
      <c r="D515" s="76"/>
      <c r="E515" s="164">
        <v>613500</v>
      </c>
      <c r="F515" s="169" t="s">
        <v>79</v>
      </c>
      <c r="G515" s="99">
        <f>Godišnji!G514</f>
        <v>0</v>
      </c>
      <c r="H515" s="100">
        <v>0</v>
      </c>
      <c r="I515" s="98">
        <f t="shared" si="512"/>
        <v>0</v>
      </c>
      <c r="J515" s="52"/>
      <c r="K515" s="53"/>
      <c r="L515" s="98">
        <f t="shared" si="513"/>
        <v>0</v>
      </c>
      <c r="M515" s="52"/>
      <c r="N515" s="53"/>
      <c r="O515" s="98">
        <f t="shared" si="514"/>
        <v>0</v>
      </c>
      <c r="P515" s="52"/>
      <c r="Q515" s="53"/>
      <c r="R515" s="98">
        <f t="shared" si="515"/>
        <v>0</v>
      </c>
      <c r="S515" s="99">
        <f t="shared" si="516"/>
        <v>0</v>
      </c>
      <c r="T515" s="100">
        <f t="shared" si="517"/>
        <v>0</v>
      </c>
      <c r="U515" s="101">
        <f t="shared" si="518"/>
        <v>0</v>
      </c>
    </row>
    <row r="516" spans="1:21" hidden="1">
      <c r="A516" s="48"/>
      <c r="B516" s="43"/>
      <c r="C516" s="49"/>
      <c r="D516" s="76"/>
      <c r="E516" s="164">
        <v>613600</v>
      </c>
      <c r="F516" s="169" t="s">
        <v>82</v>
      </c>
      <c r="G516" s="99">
        <f>Godišnji!G515</f>
        <v>0</v>
      </c>
      <c r="H516" s="100">
        <v>0</v>
      </c>
      <c r="I516" s="98">
        <f t="shared" si="512"/>
        <v>0</v>
      </c>
      <c r="J516" s="52"/>
      <c r="K516" s="53"/>
      <c r="L516" s="98">
        <f t="shared" si="513"/>
        <v>0</v>
      </c>
      <c r="M516" s="52"/>
      <c r="N516" s="53"/>
      <c r="O516" s="98">
        <f t="shared" si="514"/>
        <v>0</v>
      </c>
      <c r="P516" s="52"/>
      <c r="Q516" s="53"/>
      <c r="R516" s="98">
        <f t="shared" si="515"/>
        <v>0</v>
      </c>
      <c r="S516" s="99">
        <f t="shared" si="516"/>
        <v>0</v>
      </c>
      <c r="T516" s="100">
        <f t="shared" si="517"/>
        <v>0</v>
      </c>
      <c r="U516" s="101">
        <f t="shared" si="518"/>
        <v>0</v>
      </c>
    </row>
    <row r="517" spans="1:21" hidden="1">
      <c r="A517" s="48"/>
      <c r="B517" s="43"/>
      <c r="C517" s="49"/>
      <c r="D517" s="76"/>
      <c r="E517" s="164">
        <v>613700</v>
      </c>
      <c r="F517" s="169" t="s">
        <v>80</v>
      </c>
      <c r="G517" s="99">
        <f>Godišnji!G516</f>
        <v>1000</v>
      </c>
      <c r="H517" s="100">
        <v>0</v>
      </c>
      <c r="I517" s="98">
        <f t="shared" si="512"/>
        <v>1000</v>
      </c>
      <c r="J517" s="52"/>
      <c r="K517" s="53"/>
      <c r="L517" s="98">
        <f t="shared" si="513"/>
        <v>0</v>
      </c>
      <c r="M517" s="52"/>
      <c r="N517" s="53"/>
      <c r="O517" s="98">
        <f t="shared" si="514"/>
        <v>0</v>
      </c>
      <c r="P517" s="52"/>
      <c r="Q517" s="53"/>
      <c r="R517" s="98">
        <f t="shared" si="515"/>
        <v>0</v>
      </c>
      <c r="S517" s="99">
        <f t="shared" si="516"/>
        <v>0</v>
      </c>
      <c r="T517" s="100">
        <f t="shared" si="517"/>
        <v>0</v>
      </c>
      <c r="U517" s="101">
        <f t="shared" si="518"/>
        <v>0</v>
      </c>
    </row>
    <row r="518" spans="1:21" hidden="1">
      <c r="A518" s="48"/>
      <c r="B518" s="43"/>
      <c r="C518" s="49"/>
      <c r="D518" s="76"/>
      <c r="E518" s="164">
        <v>613800</v>
      </c>
      <c r="F518" s="169" t="s">
        <v>83</v>
      </c>
      <c r="G518" s="99">
        <f>Godišnji!G517</f>
        <v>0</v>
      </c>
      <c r="H518" s="100">
        <v>0</v>
      </c>
      <c r="I518" s="98">
        <f t="shared" si="512"/>
        <v>0</v>
      </c>
      <c r="J518" s="52"/>
      <c r="K518" s="53"/>
      <c r="L518" s="98">
        <f t="shared" si="513"/>
        <v>0</v>
      </c>
      <c r="M518" s="52"/>
      <c r="N518" s="53"/>
      <c r="O518" s="98">
        <f t="shared" si="514"/>
        <v>0</v>
      </c>
      <c r="P518" s="52"/>
      <c r="Q518" s="53"/>
      <c r="R518" s="98">
        <f t="shared" si="515"/>
        <v>0</v>
      </c>
      <c r="S518" s="99">
        <f t="shared" si="516"/>
        <v>0</v>
      </c>
      <c r="T518" s="100">
        <f t="shared" si="517"/>
        <v>0</v>
      </c>
      <c r="U518" s="101">
        <f t="shared" si="518"/>
        <v>0</v>
      </c>
    </row>
    <row r="519" spans="1:21" hidden="1">
      <c r="A519" s="48"/>
      <c r="B519" s="43"/>
      <c r="C519" s="49"/>
      <c r="D519" s="76"/>
      <c r="E519" s="164">
        <v>613900</v>
      </c>
      <c r="F519" s="169" t="s">
        <v>81</v>
      </c>
      <c r="G519" s="99">
        <f>Godišnji!G518</f>
        <v>19000</v>
      </c>
      <c r="H519" s="100">
        <v>0</v>
      </c>
      <c r="I519" s="98">
        <f t="shared" si="512"/>
        <v>19000</v>
      </c>
      <c r="J519" s="52"/>
      <c r="K519" s="53"/>
      <c r="L519" s="98">
        <f t="shared" si="513"/>
        <v>0</v>
      </c>
      <c r="M519" s="52"/>
      <c r="N519" s="53"/>
      <c r="O519" s="98">
        <f t="shared" si="514"/>
        <v>0</v>
      </c>
      <c r="P519" s="52"/>
      <c r="Q519" s="53"/>
      <c r="R519" s="98">
        <f t="shared" si="515"/>
        <v>0</v>
      </c>
      <c r="S519" s="99">
        <f t="shared" si="516"/>
        <v>0</v>
      </c>
      <c r="T519" s="100">
        <f t="shared" si="517"/>
        <v>0</v>
      </c>
      <c r="U519" s="101">
        <f t="shared" si="518"/>
        <v>0</v>
      </c>
    </row>
    <row r="520" spans="1:21" hidden="1">
      <c r="A520" s="48"/>
      <c r="B520" s="43"/>
      <c r="C520" s="49"/>
      <c r="D520" s="76"/>
      <c r="E520" s="164">
        <v>613900</v>
      </c>
      <c r="F520" s="169" t="s">
        <v>163</v>
      </c>
      <c r="G520" s="99">
        <f>Godišnji!G519</f>
        <v>0</v>
      </c>
      <c r="H520" s="100">
        <v>55000</v>
      </c>
      <c r="I520" s="98">
        <f t="shared" si="512"/>
        <v>55000</v>
      </c>
      <c r="J520" s="52"/>
      <c r="K520" s="53"/>
      <c r="L520" s="98">
        <f t="shared" si="513"/>
        <v>0</v>
      </c>
      <c r="M520" s="52"/>
      <c r="N520" s="53"/>
      <c r="O520" s="98">
        <f t="shared" si="514"/>
        <v>0</v>
      </c>
      <c r="P520" s="52"/>
      <c r="Q520" s="53"/>
      <c r="R520" s="98">
        <f t="shared" si="515"/>
        <v>0</v>
      </c>
      <c r="S520" s="99">
        <f t="shared" si="516"/>
        <v>0</v>
      </c>
      <c r="T520" s="100">
        <f t="shared" si="517"/>
        <v>0</v>
      </c>
      <c r="U520" s="101">
        <f t="shared" si="518"/>
        <v>0</v>
      </c>
    </row>
    <row r="521" spans="1:21" hidden="1">
      <c r="A521" s="48"/>
      <c r="B521" s="43"/>
      <c r="C521" s="49"/>
      <c r="D521" s="76"/>
      <c r="E521" s="164">
        <v>613900</v>
      </c>
      <c r="F521" s="169" t="s">
        <v>84</v>
      </c>
      <c r="G521" s="99">
        <f>Godišnji!G520</f>
        <v>0</v>
      </c>
      <c r="H521" s="100">
        <v>0</v>
      </c>
      <c r="I521" s="98">
        <f t="shared" si="512"/>
        <v>0</v>
      </c>
      <c r="J521" s="52"/>
      <c r="K521" s="53"/>
      <c r="L521" s="98">
        <f t="shared" si="513"/>
        <v>0</v>
      </c>
      <c r="M521" s="52"/>
      <c r="N521" s="53"/>
      <c r="O521" s="98">
        <f t="shared" si="514"/>
        <v>0</v>
      </c>
      <c r="P521" s="52"/>
      <c r="Q521" s="53"/>
      <c r="R521" s="98">
        <f t="shared" si="515"/>
        <v>0</v>
      </c>
      <c r="S521" s="99">
        <f t="shared" si="516"/>
        <v>0</v>
      </c>
      <c r="T521" s="100">
        <f t="shared" si="517"/>
        <v>0</v>
      </c>
      <c r="U521" s="101">
        <f t="shared" si="518"/>
        <v>0</v>
      </c>
    </row>
    <row r="522" spans="1:21" hidden="1">
      <c r="A522" s="40"/>
      <c r="B522" s="41"/>
      <c r="C522" s="42"/>
      <c r="D522" s="76"/>
      <c r="E522" s="163">
        <v>614000</v>
      </c>
      <c r="F522" s="167" t="s">
        <v>93</v>
      </c>
      <c r="G522" s="94">
        <f t="shared" ref="G522:U522" si="519">SUM(G523:G529)</f>
        <v>1210000</v>
      </c>
      <c r="H522" s="95">
        <f t="shared" si="519"/>
        <v>0</v>
      </c>
      <c r="I522" s="96">
        <f t="shared" si="519"/>
        <v>1210000</v>
      </c>
      <c r="J522" s="94">
        <f t="shared" si="519"/>
        <v>0</v>
      </c>
      <c r="K522" s="95">
        <f t="shared" si="519"/>
        <v>0</v>
      </c>
      <c r="L522" s="96">
        <f t="shared" si="519"/>
        <v>0</v>
      </c>
      <c r="M522" s="94">
        <f t="shared" si="519"/>
        <v>0</v>
      </c>
      <c r="N522" s="95">
        <f t="shared" si="519"/>
        <v>0</v>
      </c>
      <c r="O522" s="96">
        <f t="shared" si="519"/>
        <v>0</v>
      </c>
      <c r="P522" s="94">
        <f t="shared" si="519"/>
        <v>0</v>
      </c>
      <c r="Q522" s="95">
        <f t="shared" si="519"/>
        <v>0</v>
      </c>
      <c r="R522" s="96">
        <f t="shared" si="519"/>
        <v>0</v>
      </c>
      <c r="S522" s="94">
        <f t="shared" si="519"/>
        <v>0</v>
      </c>
      <c r="T522" s="95">
        <f t="shared" si="519"/>
        <v>0</v>
      </c>
      <c r="U522" s="97">
        <f t="shared" si="519"/>
        <v>0</v>
      </c>
    </row>
    <row r="523" spans="1:21" hidden="1">
      <c r="A523" s="48"/>
      <c r="B523" s="43"/>
      <c r="C523" s="49"/>
      <c r="D523" s="76"/>
      <c r="E523" s="164">
        <v>614100</v>
      </c>
      <c r="F523" s="169" t="s">
        <v>164</v>
      </c>
      <c r="G523" s="99">
        <f>Godišnji!G522</f>
        <v>160000</v>
      </c>
      <c r="H523" s="100">
        <v>0</v>
      </c>
      <c r="I523" s="98">
        <f t="shared" ref="I523:I529" si="520">SUM(G523:H523)</f>
        <v>160000</v>
      </c>
      <c r="J523" s="52"/>
      <c r="K523" s="53"/>
      <c r="L523" s="98">
        <f t="shared" ref="L523:L529" si="521">SUM(J523:K523)</f>
        <v>0</v>
      </c>
      <c r="M523" s="52"/>
      <c r="N523" s="53"/>
      <c r="O523" s="98">
        <f t="shared" ref="O523:O529" si="522">SUM(M523:N523)</f>
        <v>0</v>
      </c>
      <c r="P523" s="52"/>
      <c r="Q523" s="53"/>
      <c r="R523" s="98">
        <f t="shared" ref="R523:R529" si="523">SUM(P523:Q523)</f>
        <v>0</v>
      </c>
      <c r="S523" s="99">
        <f t="shared" ref="S523:S529" si="524">P523+M523+J523</f>
        <v>0</v>
      </c>
      <c r="T523" s="100">
        <f t="shared" ref="T523:T529" si="525">Q523+N523+K523</f>
        <v>0</v>
      </c>
      <c r="U523" s="101">
        <f t="shared" ref="U523:U529" si="526">SUM(S523:T523)</f>
        <v>0</v>
      </c>
    </row>
    <row r="524" spans="1:21" hidden="1">
      <c r="A524" s="48"/>
      <c r="B524" s="43"/>
      <c r="C524" s="49"/>
      <c r="D524" s="76"/>
      <c r="E524" s="164">
        <v>614100</v>
      </c>
      <c r="F524" s="169" t="s">
        <v>165</v>
      </c>
      <c r="G524" s="99">
        <f>Godišnji!G523</f>
        <v>350000</v>
      </c>
      <c r="H524" s="100">
        <v>0</v>
      </c>
      <c r="I524" s="98">
        <f t="shared" si="520"/>
        <v>350000</v>
      </c>
      <c r="J524" s="52"/>
      <c r="K524" s="53"/>
      <c r="L524" s="98">
        <f t="shared" si="521"/>
        <v>0</v>
      </c>
      <c r="M524" s="52"/>
      <c r="N524" s="53"/>
      <c r="O524" s="98">
        <f t="shared" si="522"/>
        <v>0</v>
      </c>
      <c r="P524" s="52"/>
      <c r="Q524" s="53"/>
      <c r="R524" s="98">
        <f t="shared" si="523"/>
        <v>0</v>
      </c>
      <c r="S524" s="99">
        <f t="shared" si="524"/>
        <v>0</v>
      </c>
      <c r="T524" s="100">
        <f t="shared" si="525"/>
        <v>0</v>
      </c>
      <c r="U524" s="101">
        <f t="shared" si="526"/>
        <v>0</v>
      </c>
    </row>
    <row r="525" spans="1:21" hidden="1">
      <c r="A525" s="48"/>
      <c r="B525" s="43"/>
      <c r="C525" s="49"/>
      <c r="D525" s="76"/>
      <c r="E525" s="164">
        <v>614100</v>
      </c>
      <c r="F525" s="169" t="s">
        <v>166</v>
      </c>
      <c r="G525" s="99">
        <f>Godišnji!G524</f>
        <v>295000</v>
      </c>
      <c r="H525" s="100">
        <v>0</v>
      </c>
      <c r="I525" s="98">
        <f t="shared" si="520"/>
        <v>295000</v>
      </c>
      <c r="J525" s="52"/>
      <c r="K525" s="53"/>
      <c r="L525" s="98">
        <f t="shared" si="521"/>
        <v>0</v>
      </c>
      <c r="M525" s="52"/>
      <c r="N525" s="53"/>
      <c r="O525" s="98">
        <f t="shared" si="522"/>
        <v>0</v>
      </c>
      <c r="P525" s="52"/>
      <c r="Q525" s="53"/>
      <c r="R525" s="98">
        <f t="shared" si="523"/>
        <v>0</v>
      </c>
      <c r="S525" s="99">
        <f t="shared" si="524"/>
        <v>0</v>
      </c>
      <c r="T525" s="100">
        <f t="shared" si="525"/>
        <v>0</v>
      </c>
      <c r="U525" s="101">
        <f t="shared" si="526"/>
        <v>0</v>
      </c>
    </row>
    <row r="526" spans="1:21" hidden="1">
      <c r="A526" s="48"/>
      <c r="B526" s="43"/>
      <c r="C526" s="49"/>
      <c r="D526" s="76"/>
      <c r="E526" s="164">
        <v>614200</v>
      </c>
      <c r="F526" s="169" t="s">
        <v>167</v>
      </c>
      <c r="G526" s="99">
        <f>Godišnji!G525</f>
        <v>150000</v>
      </c>
      <c r="H526" s="100">
        <v>0</v>
      </c>
      <c r="I526" s="98">
        <f t="shared" si="520"/>
        <v>150000</v>
      </c>
      <c r="J526" s="52"/>
      <c r="K526" s="53"/>
      <c r="L526" s="98">
        <f t="shared" si="521"/>
        <v>0</v>
      </c>
      <c r="M526" s="52"/>
      <c r="N526" s="53"/>
      <c r="O526" s="98">
        <f t="shared" si="522"/>
        <v>0</v>
      </c>
      <c r="P526" s="52"/>
      <c r="Q526" s="53"/>
      <c r="R526" s="98">
        <f t="shared" si="523"/>
        <v>0</v>
      </c>
      <c r="S526" s="99">
        <f t="shared" si="524"/>
        <v>0</v>
      </c>
      <c r="T526" s="100">
        <f t="shared" si="525"/>
        <v>0</v>
      </c>
      <c r="U526" s="101">
        <f t="shared" si="526"/>
        <v>0</v>
      </c>
    </row>
    <row r="527" spans="1:21" hidden="1">
      <c r="A527" s="48"/>
      <c r="B527" s="43"/>
      <c r="C527" s="49"/>
      <c r="D527" s="76"/>
      <c r="E527" s="164">
        <v>614200</v>
      </c>
      <c r="F527" s="169" t="s">
        <v>168</v>
      </c>
      <c r="G527" s="99">
        <f>Godišnji!G526</f>
        <v>15000</v>
      </c>
      <c r="H527" s="100">
        <v>0</v>
      </c>
      <c r="I527" s="98">
        <f t="shared" si="520"/>
        <v>15000</v>
      </c>
      <c r="J527" s="52"/>
      <c r="K527" s="53"/>
      <c r="L527" s="98">
        <f t="shared" si="521"/>
        <v>0</v>
      </c>
      <c r="M527" s="52"/>
      <c r="N527" s="53"/>
      <c r="O527" s="98">
        <f t="shared" si="522"/>
        <v>0</v>
      </c>
      <c r="P527" s="52"/>
      <c r="Q527" s="53"/>
      <c r="R527" s="98">
        <f t="shared" si="523"/>
        <v>0</v>
      </c>
      <c r="S527" s="99">
        <f t="shared" si="524"/>
        <v>0</v>
      </c>
      <c r="T527" s="100">
        <f t="shared" si="525"/>
        <v>0</v>
      </c>
      <c r="U527" s="101">
        <f t="shared" si="526"/>
        <v>0</v>
      </c>
    </row>
    <row r="528" spans="1:21" hidden="1">
      <c r="A528" s="48"/>
      <c r="B528" s="43"/>
      <c r="C528" s="49"/>
      <c r="D528" s="76"/>
      <c r="E528" s="164">
        <v>614300</v>
      </c>
      <c r="F528" s="169" t="s">
        <v>169</v>
      </c>
      <c r="G528" s="99">
        <f>Godišnji!G527</f>
        <v>40000</v>
      </c>
      <c r="H528" s="100">
        <v>0</v>
      </c>
      <c r="I528" s="98">
        <f t="shared" si="520"/>
        <v>40000</v>
      </c>
      <c r="J528" s="52"/>
      <c r="K528" s="53"/>
      <c r="L528" s="98">
        <f t="shared" si="521"/>
        <v>0</v>
      </c>
      <c r="M528" s="52"/>
      <c r="N528" s="53"/>
      <c r="O528" s="98">
        <f t="shared" si="522"/>
        <v>0</v>
      </c>
      <c r="P528" s="52"/>
      <c r="Q528" s="53"/>
      <c r="R528" s="98">
        <f t="shared" si="523"/>
        <v>0</v>
      </c>
      <c r="S528" s="99">
        <f t="shared" si="524"/>
        <v>0</v>
      </c>
      <c r="T528" s="100">
        <f t="shared" si="525"/>
        <v>0</v>
      </c>
      <c r="U528" s="101">
        <f t="shared" si="526"/>
        <v>0</v>
      </c>
    </row>
    <row r="529" spans="1:21" hidden="1">
      <c r="A529" s="48"/>
      <c r="B529" s="43"/>
      <c r="C529" s="49"/>
      <c r="D529" s="76"/>
      <c r="E529" s="164">
        <v>614300</v>
      </c>
      <c r="F529" s="169" t="s">
        <v>170</v>
      </c>
      <c r="G529" s="99">
        <f>Godišnji!G528</f>
        <v>200000</v>
      </c>
      <c r="H529" s="100">
        <v>0</v>
      </c>
      <c r="I529" s="98">
        <f t="shared" si="520"/>
        <v>200000</v>
      </c>
      <c r="J529" s="52"/>
      <c r="K529" s="53"/>
      <c r="L529" s="98">
        <f t="shared" si="521"/>
        <v>0</v>
      </c>
      <c r="M529" s="52"/>
      <c r="N529" s="53"/>
      <c r="O529" s="98">
        <f t="shared" si="522"/>
        <v>0</v>
      </c>
      <c r="P529" s="52"/>
      <c r="Q529" s="53"/>
      <c r="R529" s="98">
        <f t="shared" si="523"/>
        <v>0</v>
      </c>
      <c r="S529" s="99">
        <f t="shared" si="524"/>
        <v>0</v>
      </c>
      <c r="T529" s="100">
        <f t="shared" si="525"/>
        <v>0</v>
      </c>
      <c r="U529" s="101">
        <f t="shared" si="526"/>
        <v>0</v>
      </c>
    </row>
    <row r="530" spans="1:21" hidden="1">
      <c r="A530" s="40"/>
      <c r="B530" s="41"/>
      <c r="C530" s="42"/>
      <c r="D530" s="76"/>
      <c r="E530" s="163">
        <v>616000</v>
      </c>
      <c r="F530" s="167" t="s">
        <v>133</v>
      </c>
      <c r="G530" s="94">
        <f>G531</f>
        <v>6500</v>
      </c>
      <c r="H530" s="95">
        <f t="shared" ref="H530:U530" si="527">H531</f>
        <v>0</v>
      </c>
      <c r="I530" s="96">
        <f t="shared" si="527"/>
        <v>6500</v>
      </c>
      <c r="J530" s="94">
        <f t="shared" si="527"/>
        <v>0</v>
      </c>
      <c r="K530" s="95">
        <f t="shared" si="527"/>
        <v>0</v>
      </c>
      <c r="L530" s="96">
        <f t="shared" si="527"/>
        <v>0</v>
      </c>
      <c r="M530" s="94">
        <f t="shared" si="527"/>
        <v>0</v>
      </c>
      <c r="N530" s="95">
        <f t="shared" si="527"/>
        <v>0</v>
      </c>
      <c r="O530" s="96">
        <f t="shared" si="527"/>
        <v>0</v>
      </c>
      <c r="P530" s="94">
        <f t="shared" si="527"/>
        <v>0</v>
      </c>
      <c r="Q530" s="95">
        <f t="shared" si="527"/>
        <v>0</v>
      </c>
      <c r="R530" s="96">
        <f t="shared" si="527"/>
        <v>0</v>
      </c>
      <c r="S530" s="94">
        <f t="shared" si="527"/>
        <v>0</v>
      </c>
      <c r="T530" s="95">
        <f t="shared" si="527"/>
        <v>0</v>
      </c>
      <c r="U530" s="97">
        <f t="shared" si="527"/>
        <v>0</v>
      </c>
    </row>
    <row r="531" spans="1:21" hidden="1">
      <c r="A531" s="48"/>
      <c r="B531" s="43"/>
      <c r="C531" s="49"/>
      <c r="D531" s="76"/>
      <c r="E531" s="164">
        <v>616300</v>
      </c>
      <c r="F531" s="169" t="s">
        <v>171</v>
      </c>
      <c r="G531" s="99">
        <f>Godišnji!G530</f>
        <v>6500</v>
      </c>
      <c r="H531" s="100">
        <v>0</v>
      </c>
      <c r="I531" s="98">
        <f>SUM(G531:H531)</f>
        <v>6500</v>
      </c>
      <c r="J531" s="52"/>
      <c r="K531" s="53"/>
      <c r="L531" s="98">
        <f>SUM(J531:K531)</f>
        <v>0</v>
      </c>
      <c r="M531" s="52"/>
      <c r="N531" s="53"/>
      <c r="O531" s="98">
        <f>SUM(M531:N531)</f>
        <v>0</v>
      </c>
      <c r="P531" s="52"/>
      <c r="Q531" s="53"/>
      <c r="R531" s="98">
        <f>SUM(P531:Q531)</f>
        <v>0</v>
      </c>
      <c r="S531" s="99">
        <f>P531+M531+J531</f>
        <v>0</v>
      </c>
      <c r="T531" s="100">
        <f>Q531+N531+K531</f>
        <v>0</v>
      </c>
      <c r="U531" s="101">
        <f>SUM(S531:T531)</f>
        <v>0</v>
      </c>
    </row>
    <row r="532" spans="1:21" hidden="1">
      <c r="A532" s="40"/>
      <c r="B532" s="41"/>
      <c r="C532" s="42"/>
      <c r="D532" s="76"/>
      <c r="E532" s="163">
        <v>821000</v>
      </c>
      <c r="F532" s="167" t="s">
        <v>85</v>
      </c>
      <c r="G532" s="94">
        <f>SUM(G533:G534)</f>
        <v>1000</v>
      </c>
      <c r="H532" s="95">
        <f>SUM(H533:H534)</f>
        <v>0</v>
      </c>
      <c r="I532" s="96">
        <f t="shared" ref="I532:U532" si="528">SUM(I533:I534)</f>
        <v>1000</v>
      </c>
      <c r="J532" s="94">
        <f t="shared" si="528"/>
        <v>0</v>
      </c>
      <c r="K532" s="95">
        <f t="shared" si="528"/>
        <v>0</v>
      </c>
      <c r="L532" s="96">
        <f t="shared" si="528"/>
        <v>0</v>
      </c>
      <c r="M532" s="94">
        <f t="shared" si="528"/>
        <v>0</v>
      </c>
      <c r="N532" s="95">
        <f t="shared" si="528"/>
        <v>0</v>
      </c>
      <c r="O532" s="96">
        <f t="shared" si="528"/>
        <v>0</v>
      </c>
      <c r="P532" s="94">
        <f t="shared" si="528"/>
        <v>0</v>
      </c>
      <c r="Q532" s="95">
        <f t="shared" si="528"/>
        <v>0</v>
      </c>
      <c r="R532" s="96">
        <f t="shared" si="528"/>
        <v>0</v>
      </c>
      <c r="S532" s="94">
        <f t="shared" si="528"/>
        <v>0</v>
      </c>
      <c r="T532" s="95">
        <f t="shared" si="528"/>
        <v>0</v>
      </c>
      <c r="U532" s="97">
        <f t="shared" si="528"/>
        <v>0</v>
      </c>
    </row>
    <row r="533" spans="1:21" hidden="1">
      <c r="A533" s="48"/>
      <c r="B533" s="43"/>
      <c r="C533" s="49"/>
      <c r="D533" s="76"/>
      <c r="E533" s="164">
        <v>821200</v>
      </c>
      <c r="F533" s="168" t="s">
        <v>86</v>
      </c>
      <c r="G533" s="99">
        <f>Godišnji!G532</f>
        <v>0</v>
      </c>
      <c r="H533" s="100">
        <v>0</v>
      </c>
      <c r="I533" s="98">
        <f>SUM(G533:H533)</f>
        <v>0</v>
      </c>
      <c r="J533" s="52"/>
      <c r="K533" s="53"/>
      <c r="L533" s="98">
        <f>SUM(J533:K533)</f>
        <v>0</v>
      </c>
      <c r="M533" s="52"/>
      <c r="N533" s="53"/>
      <c r="O533" s="98">
        <f>SUM(M533:N533)</f>
        <v>0</v>
      </c>
      <c r="P533" s="52"/>
      <c r="Q533" s="53"/>
      <c r="R533" s="98">
        <f>SUM(P533:Q533)</f>
        <v>0</v>
      </c>
      <c r="S533" s="99">
        <f t="shared" ref="S533:S534" si="529">P533+M533+J533</f>
        <v>0</v>
      </c>
      <c r="T533" s="100">
        <f t="shared" ref="T533:T534" si="530">Q533+N533+K533</f>
        <v>0</v>
      </c>
      <c r="U533" s="101">
        <f>SUM(S533:T533)</f>
        <v>0</v>
      </c>
    </row>
    <row r="534" spans="1:21" hidden="1">
      <c r="A534" s="48"/>
      <c r="B534" s="43"/>
      <c r="C534" s="49"/>
      <c r="D534" s="76"/>
      <c r="E534" s="164">
        <v>821300</v>
      </c>
      <c r="F534" s="168" t="s">
        <v>87</v>
      </c>
      <c r="G534" s="99">
        <f>Godišnji!G533</f>
        <v>1000</v>
      </c>
      <c r="H534" s="100">
        <v>0</v>
      </c>
      <c r="I534" s="98">
        <f>SUM(G534:H534)</f>
        <v>1000</v>
      </c>
      <c r="J534" s="52"/>
      <c r="K534" s="53"/>
      <c r="L534" s="98">
        <f>SUM(J534:K534)</f>
        <v>0</v>
      </c>
      <c r="M534" s="52"/>
      <c r="N534" s="53"/>
      <c r="O534" s="98">
        <f>SUM(M534:N534)</f>
        <v>0</v>
      </c>
      <c r="P534" s="52"/>
      <c r="Q534" s="53"/>
      <c r="R534" s="98">
        <f>SUM(P534:Q534)</f>
        <v>0</v>
      </c>
      <c r="S534" s="99">
        <f t="shared" si="529"/>
        <v>0</v>
      </c>
      <c r="T534" s="100">
        <f t="shared" si="530"/>
        <v>0</v>
      </c>
      <c r="U534" s="101">
        <f>SUM(S534:T534)</f>
        <v>0</v>
      </c>
    </row>
    <row r="535" spans="1:21" hidden="1">
      <c r="A535" s="82"/>
      <c r="B535" s="83"/>
      <c r="C535" s="84"/>
      <c r="D535" s="76"/>
      <c r="E535" s="175">
        <v>823000</v>
      </c>
      <c r="F535" s="176" t="s">
        <v>137</v>
      </c>
      <c r="G535" s="129">
        <f>G536</f>
        <v>75000</v>
      </c>
      <c r="H535" s="130">
        <f t="shared" ref="H535:U535" si="531">H536</f>
        <v>0</v>
      </c>
      <c r="I535" s="128">
        <f t="shared" si="531"/>
        <v>75000</v>
      </c>
      <c r="J535" s="129">
        <f t="shared" si="531"/>
        <v>0</v>
      </c>
      <c r="K535" s="130">
        <f t="shared" si="531"/>
        <v>0</v>
      </c>
      <c r="L535" s="128">
        <f t="shared" si="531"/>
        <v>0</v>
      </c>
      <c r="M535" s="129">
        <f t="shared" si="531"/>
        <v>0</v>
      </c>
      <c r="N535" s="130">
        <f t="shared" si="531"/>
        <v>0</v>
      </c>
      <c r="O535" s="128">
        <f t="shared" si="531"/>
        <v>0</v>
      </c>
      <c r="P535" s="129">
        <f t="shared" si="531"/>
        <v>0</v>
      </c>
      <c r="Q535" s="130">
        <f t="shared" si="531"/>
        <v>0</v>
      </c>
      <c r="R535" s="128">
        <f t="shared" si="531"/>
        <v>0</v>
      </c>
      <c r="S535" s="129">
        <f t="shared" si="531"/>
        <v>0</v>
      </c>
      <c r="T535" s="130">
        <f t="shared" si="531"/>
        <v>0</v>
      </c>
      <c r="U535" s="131">
        <f t="shared" si="531"/>
        <v>0</v>
      </c>
    </row>
    <row r="536" spans="1:21" ht="12.75" hidden="1" thickBot="1">
      <c r="A536" s="55"/>
      <c r="B536" s="56"/>
      <c r="C536" s="57"/>
      <c r="D536" s="81"/>
      <c r="E536" s="165">
        <v>823300</v>
      </c>
      <c r="F536" s="170" t="s">
        <v>172</v>
      </c>
      <c r="G536" s="122">
        <f>Godišnji!G535</f>
        <v>75000</v>
      </c>
      <c r="H536" s="104">
        <v>0</v>
      </c>
      <c r="I536" s="102">
        <f>SUM(G536:H536)</f>
        <v>75000</v>
      </c>
      <c r="J536" s="60"/>
      <c r="K536" s="61"/>
      <c r="L536" s="102">
        <f>SUM(J536:K536)</f>
        <v>0</v>
      </c>
      <c r="M536" s="60"/>
      <c r="N536" s="61"/>
      <c r="O536" s="102">
        <f>SUM(M536:N536)</f>
        <v>0</v>
      </c>
      <c r="P536" s="60"/>
      <c r="Q536" s="61"/>
      <c r="R536" s="102">
        <f>SUM(P536:Q536)</f>
        <v>0</v>
      </c>
      <c r="S536" s="103">
        <f>P536+M536+J536</f>
        <v>0</v>
      </c>
      <c r="T536" s="104">
        <f>Q536+N536+K536</f>
        <v>0</v>
      </c>
      <c r="U536" s="105">
        <f>SUM(S536:T536)</f>
        <v>0</v>
      </c>
    </row>
    <row r="537" spans="1:21" ht="12.75" hidden="1" thickBot="1">
      <c r="A537" s="62"/>
      <c r="B537" s="63"/>
      <c r="C537" s="64"/>
      <c r="D537" s="87"/>
      <c r="E537" s="63"/>
      <c r="F537" s="171" t="s">
        <v>162</v>
      </c>
      <c r="G537" s="106">
        <f t="shared" ref="G537:U537" si="532">G504+G508+G510+G522+G530+G532+G535</f>
        <v>1630040</v>
      </c>
      <c r="H537" s="107">
        <f t="shared" si="532"/>
        <v>55000</v>
      </c>
      <c r="I537" s="108">
        <f t="shared" si="532"/>
        <v>1685040</v>
      </c>
      <c r="J537" s="106">
        <f t="shared" si="532"/>
        <v>0</v>
      </c>
      <c r="K537" s="107">
        <f t="shared" si="532"/>
        <v>0</v>
      </c>
      <c r="L537" s="108">
        <f t="shared" si="532"/>
        <v>0</v>
      </c>
      <c r="M537" s="106">
        <f t="shared" si="532"/>
        <v>0</v>
      </c>
      <c r="N537" s="107">
        <f t="shared" si="532"/>
        <v>0</v>
      </c>
      <c r="O537" s="108">
        <f t="shared" si="532"/>
        <v>0</v>
      </c>
      <c r="P537" s="106">
        <f t="shared" si="532"/>
        <v>0</v>
      </c>
      <c r="Q537" s="107">
        <f t="shared" si="532"/>
        <v>0</v>
      </c>
      <c r="R537" s="108">
        <f t="shared" si="532"/>
        <v>0</v>
      </c>
      <c r="S537" s="106">
        <f t="shared" si="532"/>
        <v>0</v>
      </c>
      <c r="T537" s="107">
        <f t="shared" si="532"/>
        <v>0</v>
      </c>
      <c r="U537" s="109">
        <f t="shared" si="532"/>
        <v>0</v>
      </c>
    </row>
    <row r="538" spans="1:21" hidden="1">
      <c r="D538" s="67"/>
      <c r="G538" s="179"/>
      <c r="H538" s="179"/>
      <c r="I538" s="179"/>
      <c r="U538" s="137"/>
    </row>
    <row r="539" spans="1:21" hidden="1">
      <c r="A539" s="172" t="s">
        <v>160</v>
      </c>
      <c r="B539" s="173" t="s">
        <v>119</v>
      </c>
      <c r="C539" s="174" t="s">
        <v>88</v>
      </c>
      <c r="D539" s="76"/>
      <c r="E539" s="43"/>
      <c r="F539" s="167" t="s">
        <v>35</v>
      </c>
      <c r="G539" s="180"/>
      <c r="H539" s="181"/>
      <c r="I539" s="182"/>
      <c r="J539" s="48"/>
      <c r="K539" s="43"/>
      <c r="L539" s="49"/>
      <c r="M539" s="48"/>
      <c r="N539" s="43"/>
      <c r="O539" s="49"/>
      <c r="P539" s="48"/>
      <c r="Q539" s="43"/>
      <c r="R539" s="49"/>
      <c r="S539" s="48"/>
      <c r="T539" s="43"/>
      <c r="U539" s="74"/>
    </row>
    <row r="540" spans="1:21" hidden="1">
      <c r="A540" s="40"/>
      <c r="B540" s="41"/>
      <c r="C540" s="42"/>
      <c r="D540" s="76"/>
      <c r="E540" s="163">
        <v>611000</v>
      </c>
      <c r="F540" s="167" t="s">
        <v>69</v>
      </c>
      <c r="G540" s="94">
        <f>SUM(G541:G543)</f>
        <v>1104340</v>
      </c>
      <c r="H540" s="95">
        <f t="shared" ref="H540:U540" si="533">SUM(H541:H543)</f>
        <v>0</v>
      </c>
      <c r="I540" s="96">
        <f t="shared" si="533"/>
        <v>1104340</v>
      </c>
      <c r="J540" s="94">
        <f t="shared" si="533"/>
        <v>0</v>
      </c>
      <c r="K540" s="95">
        <f t="shared" si="533"/>
        <v>0</v>
      </c>
      <c r="L540" s="96">
        <f t="shared" si="533"/>
        <v>0</v>
      </c>
      <c r="M540" s="94">
        <f t="shared" si="533"/>
        <v>0</v>
      </c>
      <c r="N540" s="95">
        <f t="shared" si="533"/>
        <v>0</v>
      </c>
      <c r="O540" s="96">
        <f t="shared" si="533"/>
        <v>0</v>
      </c>
      <c r="P540" s="94">
        <f t="shared" si="533"/>
        <v>0</v>
      </c>
      <c r="Q540" s="95">
        <f t="shared" si="533"/>
        <v>0</v>
      </c>
      <c r="R540" s="96">
        <f t="shared" si="533"/>
        <v>0</v>
      </c>
      <c r="S540" s="94">
        <f t="shared" si="533"/>
        <v>0</v>
      </c>
      <c r="T540" s="95">
        <f t="shared" si="533"/>
        <v>0</v>
      </c>
      <c r="U540" s="97">
        <f t="shared" si="533"/>
        <v>0</v>
      </c>
    </row>
    <row r="541" spans="1:21" hidden="1">
      <c r="A541" s="48"/>
      <c r="B541" s="43"/>
      <c r="C541" s="49"/>
      <c r="D541" s="76"/>
      <c r="E541" s="164">
        <v>611100</v>
      </c>
      <c r="F541" s="168" t="s">
        <v>70</v>
      </c>
      <c r="G541" s="99">
        <f>Godišnji!G540</f>
        <v>892240</v>
      </c>
      <c r="H541" s="100">
        <f>Godišnji!H540</f>
        <v>0</v>
      </c>
      <c r="I541" s="98">
        <f>SUM(G541:H541)</f>
        <v>892240</v>
      </c>
      <c r="J541" s="52"/>
      <c r="K541" s="53"/>
      <c r="L541" s="98">
        <f>SUM(J541:K541)</f>
        <v>0</v>
      </c>
      <c r="M541" s="52"/>
      <c r="N541" s="53"/>
      <c r="O541" s="98">
        <f>SUM(M541:N541)</f>
        <v>0</v>
      </c>
      <c r="P541" s="52"/>
      <c r="Q541" s="53"/>
      <c r="R541" s="98">
        <f>SUM(P541:Q541)</f>
        <v>0</v>
      </c>
      <c r="S541" s="99">
        <f>P541+M541+J541</f>
        <v>0</v>
      </c>
      <c r="T541" s="100">
        <f>Q541+N541+K541</f>
        <v>0</v>
      </c>
      <c r="U541" s="101">
        <f>SUM(S541:T541)</f>
        <v>0</v>
      </c>
    </row>
    <row r="542" spans="1:21" hidden="1">
      <c r="A542" s="48"/>
      <c r="B542" s="43"/>
      <c r="C542" s="49"/>
      <c r="D542" s="76"/>
      <c r="E542" s="164">
        <v>611200</v>
      </c>
      <c r="F542" s="168" t="s">
        <v>71</v>
      </c>
      <c r="G542" s="99">
        <f>Godišnji!G541</f>
        <v>212100</v>
      </c>
      <c r="H542" s="100">
        <f>Godišnji!H541</f>
        <v>0</v>
      </c>
      <c r="I542" s="98">
        <f t="shared" ref="I542:I543" si="534">SUM(G542:H542)</f>
        <v>212100</v>
      </c>
      <c r="J542" s="52"/>
      <c r="K542" s="53"/>
      <c r="L542" s="98">
        <f t="shared" ref="L542:L543" si="535">SUM(J542:K542)</f>
        <v>0</v>
      </c>
      <c r="M542" s="52"/>
      <c r="N542" s="53"/>
      <c r="O542" s="98">
        <f t="shared" ref="O542:O543" si="536">SUM(M542:N542)</f>
        <v>0</v>
      </c>
      <c r="P542" s="52"/>
      <c r="Q542" s="53"/>
      <c r="R542" s="98">
        <f t="shared" ref="R542:R543" si="537">SUM(P542:Q542)</f>
        <v>0</v>
      </c>
      <c r="S542" s="99">
        <f t="shared" ref="S542:S543" si="538">P542+M542+J542</f>
        <v>0</v>
      </c>
      <c r="T542" s="100">
        <f t="shared" ref="T542:T543" si="539">Q542+N542+K542</f>
        <v>0</v>
      </c>
      <c r="U542" s="101">
        <f t="shared" ref="U542:U543" si="540">SUM(S542:T542)</f>
        <v>0</v>
      </c>
    </row>
    <row r="543" spans="1:21" hidden="1">
      <c r="A543" s="48"/>
      <c r="B543" s="43"/>
      <c r="C543" s="49"/>
      <c r="D543" s="76"/>
      <c r="E543" s="164">
        <v>611200</v>
      </c>
      <c r="F543" s="168" t="s">
        <v>72</v>
      </c>
      <c r="G543" s="99">
        <f>Godišnji!G542</f>
        <v>0</v>
      </c>
      <c r="H543" s="100">
        <f>Godišnji!H542</f>
        <v>0</v>
      </c>
      <c r="I543" s="98">
        <f t="shared" si="534"/>
        <v>0</v>
      </c>
      <c r="J543" s="52"/>
      <c r="K543" s="53"/>
      <c r="L543" s="98">
        <f t="shared" si="535"/>
        <v>0</v>
      </c>
      <c r="M543" s="52"/>
      <c r="N543" s="53"/>
      <c r="O543" s="98">
        <f t="shared" si="536"/>
        <v>0</v>
      </c>
      <c r="P543" s="52"/>
      <c r="Q543" s="53"/>
      <c r="R543" s="98">
        <f t="shared" si="537"/>
        <v>0</v>
      </c>
      <c r="S543" s="99">
        <f t="shared" si="538"/>
        <v>0</v>
      </c>
      <c r="T543" s="100">
        <f t="shared" si="539"/>
        <v>0</v>
      </c>
      <c r="U543" s="101">
        <f t="shared" si="540"/>
        <v>0</v>
      </c>
    </row>
    <row r="544" spans="1:21" hidden="1">
      <c r="A544" s="40"/>
      <c r="B544" s="41"/>
      <c r="C544" s="42"/>
      <c r="D544" s="76"/>
      <c r="E544" s="163">
        <v>612000</v>
      </c>
      <c r="F544" s="167" t="s">
        <v>73</v>
      </c>
      <c r="G544" s="94">
        <f>G545</f>
        <v>98200</v>
      </c>
      <c r="H544" s="95">
        <f t="shared" ref="H544:U544" si="541">H545</f>
        <v>0</v>
      </c>
      <c r="I544" s="96">
        <f t="shared" si="541"/>
        <v>98200</v>
      </c>
      <c r="J544" s="94">
        <f t="shared" si="541"/>
        <v>0</v>
      </c>
      <c r="K544" s="95">
        <f t="shared" si="541"/>
        <v>0</v>
      </c>
      <c r="L544" s="96">
        <f t="shared" si="541"/>
        <v>0</v>
      </c>
      <c r="M544" s="94">
        <f t="shared" si="541"/>
        <v>0</v>
      </c>
      <c r="N544" s="95">
        <f t="shared" si="541"/>
        <v>0</v>
      </c>
      <c r="O544" s="96">
        <f t="shared" si="541"/>
        <v>0</v>
      </c>
      <c r="P544" s="94">
        <f t="shared" si="541"/>
        <v>0</v>
      </c>
      <c r="Q544" s="95">
        <f t="shared" si="541"/>
        <v>0</v>
      </c>
      <c r="R544" s="96">
        <f t="shared" si="541"/>
        <v>0</v>
      </c>
      <c r="S544" s="94">
        <f t="shared" si="541"/>
        <v>0</v>
      </c>
      <c r="T544" s="95">
        <f t="shared" si="541"/>
        <v>0</v>
      </c>
      <c r="U544" s="97">
        <f t="shared" si="541"/>
        <v>0</v>
      </c>
    </row>
    <row r="545" spans="1:21" hidden="1">
      <c r="A545" s="48"/>
      <c r="B545" s="43"/>
      <c r="C545" s="49"/>
      <c r="D545" s="76"/>
      <c r="E545" s="164">
        <v>612100</v>
      </c>
      <c r="F545" s="168" t="s">
        <v>73</v>
      </c>
      <c r="G545" s="99">
        <f>Godišnji!G544</f>
        <v>98200</v>
      </c>
      <c r="H545" s="100">
        <f>Godišnji!H544</f>
        <v>0</v>
      </c>
      <c r="I545" s="98">
        <f>SUM(G545:H545)</f>
        <v>98200</v>
      </c>
      <c r="J545" s="52"/>
      <c r="K545" s="53"/>
      <c r="L545" s="98">
        <f>SUM(J545:K545)</f>
        <v>0</v>
      </c>
      <c r="M545" s="52"/>
      <c r="N545" s="53"/>
      <c r="O545" s="98">
        <f>SUM(M545:N545)</f>
        <v>0</v>
      </c>
      <c r="P545" s="52"/>
      <c r="Q545" s="53"/>
      <c r="R545" s="98">
        <f>SUM(P545:Q545)</f>
        <v>0</v>
      </c>
      <c r="S545" s="99">
        <f>P545+M545+J545</f>
        <v>0</v>
      </c>
      <c r="T545" s="100">
        <f>Q545+N545+K545</f>
        <v>0</v>
      </c>
      <c r="U545" s="101">
        <f>SUM(S545:T545)</f>
        <v>0</v>
      </c>
    </row>
    <row r="546" spans="1:21" hidden="1">
      <c r="A546" s="40"/>
      <c r="B546" s="41"/>
      <c r="C546" s="42"/>
      <c r="D546" s="76"/>
      <c r="E546" s="163">
        <v>613000</v>
      </c>
      <c r="F546" s="167" t="s">
        <v>74</v>
      </c>
      <c r="G546" s="94">
        <f>SUM(G547:G556)</f>
        <v>155500</v>
      </c>
      <c r="H546" s="95">
        <f t="shared" ref="H546:U546" si="542">SUM(H547:H556)</f>
        <v>0</v>
      </c>
      <c r="I546" s="96">
        <f t="shared" si="542"/>
        <v>155500</v>
      </c>
      <c r="J546" s="94">
        <f t="shared" si="542"/>
        <v>0</v>
      </c>
      <c r="K546" s="95">
        <f t="shared" si="542"/>
        <v>0</v>
      </c>
      <c r="L546" s="96">
        <f t="shared" si="542"/>
        <v>0</v>
      </c>
      <c r="M546" s="94">
        <f t="shared" si="542"/>
        <v>0</v>
      </c>
      <c r="N546" s="95">
        <f t="shared" si="542"/>
        <v>0</v>
      </c>
      <c r="O546" s="96">
        <f t="shared" si="542"/>
        <v>0</v>
      </c>
      <c r="P546" s="94">
        <f t="shared" si="542"/>
        <v>0</v>
      </c>
      <c r="Q546" s="95">
        <f t="shared" si="542"/>
        <v>0</v>
      </c>
      <c r="R546" s="96">
        <f t="shared" si="542"/>
        <v>0</v>
      </c>
      <c r="S546" s="94">
        <f t="shared" si="542"/>
        <v>0</v>
      </c>
      <c r="T546" s="95">
        <f t="shared" si="542"/>
        <v>0</v>
      </c>
      <c r="U546" s="97">
        <f t="shared" si="542"/>
        <v>0</v>
      </c>
    </row>
    <row r="547" spans="1:21" hidden="1">
      <c r="A547" s="48"/>
      <c r="B547" s="43"/>
      <c r="C547" s="49"/>
      <c r="D547" s="76"/>
      <c r="E547" s="164">
        <v>613100</v>
      </c>
      <c r="F547" s="169" t="s">
        <v>75</v>
      </c>
      <c r="G547" s="99">
        <f>Godišnji!G546</f>
        <v>6000</v>
      </c>
      <c r="H547" s="100">
        <f>Godišnji!H546</f>
        <v>0</v>
      </c>
      <c r="I547" s="98">
        <f t="shared" ref="I547:I556" si="543">SUM(G547:H547)</f>
        <v>6000</v>
      </c>
      <c r="J547" s="52"/>
      <c r="K547" s="53"/>
      <c r="L547" s="98">
        <f t="shared" ref="L547:L556" si="544">SUM(J547:K547)</f>
        <v>0</v>
      </c>
      <c r="M547" s="52"/>
      <c r="N547" s="53"/>
      <c r="O547" s="98">
        <f t="shared" ref="O547:O556" si="545">SUM(M547:N547)</f>
        <v>0</v>
      </c>
      <c r="P547" s="52"/>
      <c r="Q547" s="53"/>
      <c r="R547" s="98">
        <f t="shared" ref="R547:R556" si="546">SUM(P547:Q547)</f>
        <v>0</v>
      </c>
      <c r="S547" s="99">
        <f t="shared" ref="S547:S556" si="547">P547+M547+J547</f>
        <v>0</v>
      </c>
      <c r="T547" s="100">
        <f t="shared" ref="T547:T556" si="548">Q547+N547+K547</f>
        <v>0</v>
      </c>
      <c r="U547" s="101">
        <f t="shared" ref="U547:U556" si="549">SUM(S547:T547)</f>
        <v>0</v>
      </c>
    </row>
    <row r="548" spans="1:21" hidden="1">
      <c r="A548" s="48"/>
      <c r="B548" s="43"/>
      <c r="C548" s="49"/>
      <c r="D548" s="76"/>
      <c r="E548" s="164">
        <v>613200</v>
      </c>
      <c r="F548" s="169" t="s">
        <v>76</v>
      </c>
      <c r="G548" s="99">
        <f>Godišnji!G547</f>
        <v>60000</v>
      </c>
      <c r="H548" s="100">
        <f>Godišnji!H547</f>
        <v>0</v>
      </c>
      <c r="I548" s="98">
        <f t="shared" si="543"/>
        <v>60000</v>
      </c>
      <c r="J548" s="52"/>
      <c r="K548" s="53"/>
      <c r="L548" s="98">
        <f t="shared" si="544"/>
        <v>0</v>
      </c>
      <c r="M548" s="52"/>
      <c r="N548" s="53"/>
      <c r="O548" s="98">
        <f t="shared" si="545"/>
        <v>0</v>
      </c>
      <c r="P548" s="52"/>
      <c r="Q548" s="53"/>
      <c r="R548" s="98">
        <f t="shared" si="546"/>
        <v>0</v>
      </c>
      <c r="S548" s="99">
        <f t="shared" si="547"/>
        <v>0</v>
      </c>
      <c r="T548" s="100">
        <f t="shared" si="548"/>
        <v>0</v>
      </c>
      <c r="U548" s="101">
        <f t="shared" si="549"/>
        <v>0</v>
      </c>
    </row>
    <row r="549" spans="1:21" hidden="1">
      <c r="A549" s="48"/>
      <c r="B549" s="43"/>
      <c r="C549" s="49"/>
      <c r="D549" s="76"/>
      <c r="E549" s="164">
        <v>613300</v>
      </c>
      <c r="F549" s="169" t="s">
        <v>77</v>
      </c>
      <c r="G549" s="99">
        <f>Godišnji!G548</f>
        <v>8000</v>
      </c>
      <c r="H549" s="100">
        <f>Godišnji!H548</f>
        <v>0</v>
      </c>
      <c r="I549" s="98">
        <f t="shared" si="543"/>
        <v>8000</v>
      </c>
      <c r="J549" s="52"/>
      <c r="K549" s="53"/>
      <c r="L549" s="98">
        <f t="shared" si="544"/>
        <v>0</v>
      </c>
      <c r="M549" s="52"/>
      <c r="N549" s="53"/>
      <c r="O549" s="98">
        <f t="shared" si="545"/>
        <v>0</v>
      </c>
      <c r="P549" s="52"/>
      <c r="Q549" s="53"/>
      <c r="R549" s="98">
        <f t="shared" si="546"/>
        <v>0</v>
      </c>
      <c r="S549" s="99">
        <f t="shared" si="547"/>
        <v>0</v>
      </c>
      <c r="T549" s="100">
        <f t="shared" si="548"/>
        <v>0</v>
      </c>
      <c r="U549" s="101">
        <f t="shared" si="549"/>
        <v>0</v>
      </c>
    </row>
    <row r="550" spans="1:21" hidden="1">
      <c r="A550" s="48"/>
      <c r="B550" s="43"/>
      <c r="C550" s="49"/>
      <c r="D550" s="76"/>
      <c r="E550" s="164">
        <v>613400</v>
      </c>
      <c r="F550" s="169" t="s">
        <v>78</v>
      </c>
      <c r="G550" s="99">
        <f>Godišnji!G549</f>
        <v>22000</v>
      </c>
      <c r="H550" s="100">
        <f>Godišnji!H549</f>
        <v>0</v>
      </c>
      <c r="I550" s="98">
        <f t="shared" si="543"/>
        <v>22000</v>
      </c>
      <c r="J550" s="52"/>
      <c r="K550" s="53"/>
      <c r="L550" s="98">
        <f t="shared" si="544"/>
        <v>0</v>
      </c>
      <c r="M550" s="52"/>
      <c r="N550" s="53"/>
      <c r="O550" s="98">
        <f t="shared" si="545"/>
        <v>0</v>
      </c>
      <c r="P550" s="52"/>
      <c r="Q550" s="53"/>
      <c r="R550" s="98">
        <f t="shared" si="546"/>
        <v>0</v>
      </c>
      <c r="S550" s="99">
        <f t="shared" si="547"/>
        <v>0</v>
      </c>
      <c r="T550" s="100">
        <f t="shared" si="548"/>
        <v>0</v>
      </c>
      <c r="U550" s="101">
        <f t="shared" si="549"/>
        <v>0</v>
      </c>
    </row>
    <row r="551" spans="1:21" hidden="1">
      <c r="A551" s="48"/>
      <c r="B551" s="43"/>
      <c r="C551" s="49"/>
      <c r="D551" s="76"/>
      <c r="E551" s="164">
        <v>613500</v>
      </c>
      <c r="F551" s="169" t="s">
        <v>79</v>
      </c>
      <c r="G551" s="99">
        <f>Godišnji!G550</f>
        <v>2500</v>
      </c>
      <c r="H551" s="100">
        <f>Godišnji!H550</f>
        <v>0</v>
      </c>
      <c r="I551" s="98">
        <f t="shared" si="543"/>
        <v>2500</v>
      </c>
      <c r="J551" s="52"/>
      <c r="K551" s="53"/>
      <c r="L551" s="98">
        <f t="shared" si="544"/>
        <v>0</v>
      </c>
      <c r="M551" s="52"/>
      <c r="N551" s="53"/>
      <c r="O551" s="98">
        <f t="shared" si="545"/>
        <v>0</v>
      </c>
      <c r="P551" s="52"/>
      <c r="Q551" s="53"/>
      <c r="R551" s="98">
        <f t="shared" si="546"/>
        <v>0</v>
      </c>
      <c r="S551" s="99">
        <f t="shared" si="547"/>
        <v>0</v>
      </c>
      <c r="T551" s="100">
        <f t="shared" si="548"/>
        <v>0</v>
      </c>
      <c r="U551" s="101">
        <f t="shared" si="549"/>
        <v>0</v>
      </c>
    </row>
    <row r="552" spans="1:21" hidden="1">
      <c r="A552" s="48"/>
      <c r="B552" s="43"/>
      <c r="C552" s="49"/>
      <c r="D552" s="76"/>
      <c r="E552" s="164">
        <v>613600</v>
      </c>
      <c r="F552" s="169" t="s">
        <v>82</v>
      </c>
      <c r="G552" s="99">
        <f>Godišnji!G551</f>
        <v>0</v>
      </c>
      <c r="H552" s="100">
        <f>Godišnji!H551</f>
        <v>0</v>
      </c>
      <c r="I552" s="98">
        <f t="shared" si="543"/>
        <v>0</v>
      </c>
      <c r="J552" s="52"/>
      <c r="K552" s="53"/>
      <c r="L552" s="98">
        <f t="shared" si="544"/>
        <v>0</v>
      </c>
      <c r="M552" s="52"/>
      <c r="N552" s="53"/>
      <c r="O552" s="98">
        <f t="shared" si="545"/>
        <v>0</v>
      </c>
      <c r="P552" s="52"/>
      <c r="Q552" s="53"/>
      <c r="R552" s="98">
        <f t="shared" si="546"/>
        <v>0</v>
      </c>
      <c r="S552" s="99">
        <f t="shared" si="547"/>
        <v>0</v>
      </c>
      <c r="T552" s="100">
        <f t="shared" si="548"/>
        <v>0</v>
      </c>
      <c r="U552" s="101">
        <f t="shared" si="549"/>
        <v>0</v>
      </c>
    </row>
    <row r="553" spans="1:21" hidden="1">
      <c r="A553" s="48"/>
      <c r="B553" s="43"/>
      <c r="C553" s="49"/>
      <c r="D553" s="76"/>
      <c r="E553" s="164">
        <v>613700</v>
      </c>
      <c r="F553" s="169" t="s">
        <v>80</v>
      </c>
      <c r="G553" s="99">
        <f>Godišnji!G552</f>
        <v>17000</v>
      </c>
      <c r="H553" s="100">
        <f>Godišnji!H552</f>
        <v>0</v>
      </c>
      <c r="I553" s="98">
        <f t="shared" si="543"/>
        <v>17000</v>
      </c>
      <c r="J553" s="52"/>
      <c r="K553" s="53"/>
      <c r="L553" s="98">
        <f t="shared" si="544"/>
        <v>0</v>
      </c>
      <c r="M553" s="52"/>
      <c r="N553" s="53"/>
      <c r="O553" s="98">
        <f t="shared" si="545"/>
        <v>0</v>
      </c>
      <c r="P553" s="52"/>
      <c r="Q553" s="53"/>
      <c r="R553" s="98">
        <f t="shared" si="546"/>
        <v>0</v>
      </c>
      <c r="S553" s="99">
        <f t="shared" si="547"/>
        <v>0</v>
      </c>
      <c r="T553" s="100">
        <f t="shared" si="548"/>
        <v>0</v>
      </c>
      <c r="U553" s="101">
        <f t="shared" si="549"/>
        <v>0</v>
      </c>
    </row>
    <row r="554" spans="1:21" hidden="1">
      <c r="A554" s="48"/>
      <c r="B554" s="43"/>
      <c r="C554" s="49"/>
      <c r="D554" s="76"/>
      <c r="E554" s="164">
        <v>613800</v>
      </c>
      <c r="F554" s="169" t="s">
        <v>83</v>
      </c>
      <c r="G554" s="99">
        <f>Godišnji!G553</f>
        <v>0</v>
      </c>
      <c r="H554" s="100">
        <f>Godišnji!H553</f>
        <v>0</v>
      </c>
      <c r="I554" s="98">
        <f t="shared" si="543"/>
        <v>0</v>
      </c>
      <c r="J554" s="52"/>
      <c r="K554" s="53"/>
      <c r="L554" s="98">
        <f t="shared" si="544"/>
        <v>0</v>
      </c>
      <c r="M554" s="52"/>
      <c r="N554" s="53"/>
      <c r="O554" s="98">
        <f t="shared" si="545"/>
        <v>0</v>
      </c>
      <c r="P554" s="52"/>
      <c r="Q554" s="53"/>
      <c r="R554" s="98">
        <f t="shared" si="546"/>
        <v>0</v>
      </c>
      <c r="S554" s="99">
        <f t="shared" si="547"/>
        <v>0</v>
      </c>
      <c r="T554" s="100">
        <f t="shared" si="548"/>
        <v>0</v>
      </c>
      <c r="U554" s="101">
        <f t="shared" si="549"/>
        <v>0</v>
      </c>
    </row>
    <row r="555" spans="1:21" hidden="1">
      <c r="A555" s="48"/>
      <c r="B555" s="43"/>
      <c r="C555" s="49"/>
      <c r="D555" s="76"/>
      <c r="E555" s="164">
        <v>613900</v>
      </c>
      <c r="F555" s="169" t="s">
        <v>81</v>
      </c>
      <c r="G555" s="99">
        <f>Godišnji!G554</f>
        <v>40000</v>
      </c>
      <c r="H555" s="100">
        <f>Godišnji!H554</f>
        <v>0</v>
      </c>
      <c r="I555" s="98">
        <f t="shared" si="543"/>
        <v>40000</v>
      </c>
      <c r="J555" s="52"/>
      <c r="K555" s="53"/>
      <c r="L555" s="98">
        <f t="shared" si="544"/>
        <v>0</v>
      </c>
      <c r="M555" s="52"/>
      <c r="N555" s="53"/>
      <c r="O555" s="98">
        <f t="shared" si="545"/>
        <v>0</v>
      </c>
      <c r="P555" s="52"/>
      <c r="Q555" s="53"/>
      <c r="R555" s="98">
        <f t="shared" si="546"/>
        <v>0</v>
      </c>
      <c r="S555" s="99">
        <f t="shared" si="547"/>
        <v>0</v>
      </c>
      <c r="T555" s="100">
        <f t="shared" si="548"/>
        <v>0</v>
      </c>
      <c r="U555" s="101">
        <f t="shared" si="549"/>
        <v>0</v>
      </c>
    </row>
    <row r="556" spans="1:21" hidden="1">
      <c r="A556" s="48"/>
      <c r="B556" s="43"/>
      <c r="C556" s="49"/>
      <c r="D556" s="76"/>
      <c r="E556" s="164">
        <v>613900</v>
      </c>
      <c r="F556" s="169" t="s">
        <v>84</v>
      </c>
      <c r="G556" s="99">
        <f>Godišnji!G555</f>
        <v>0</v>
      </c>
      <c r="H556" s="100">
        <f>Godišnji!H555</f>
        <v>0</v>
      </c>
      <c r="I556" s="98">
        <f t="shared" si="543"/>
        <v>0</v>
      </c>
      <c r="J556" s="52"/>
      <c r="K556" s="53"/>
      <c r="L556" s="98">
        <f t="shared" si="544"/>
        <v>0</v>
      </c>
      <c r="M556" s="52"/>
      <c r="N556" s="53"/>
      <c r="O556" s="98">
        <f t="shared" si="545"/>
        <v>0</v>
      </c>
      <c r="P556" s="52"/>
      <c r="Q556" s="53"/>
      <c r="R556" s="98">
        <f t="shared" si="546"/>
        <v>0</v>
      </c>
      <c r="S556" s="99">
        <f t="shared" si="547"/>
        <v>0</v>
      </c>
      <c r="T556" s="100">
        <f t="shared" si="548"/>
        <v>0</v>
      </c>
      <c r="U556" s="101">
        <f t="shared" si="549"/>
        <v>0</v>
      </c>
    </row>
    <row r="557" spans="1:21" hidden="1">
      <c r="A557" s="40"/>
      <c r="B557" s="41"/>
      <c r="C557" s="42"/>
      <c r="D557" s="76"/>
      <c r="E557" s="163">
        <v>821000</v>
      </c>
      <c r="F557" s="167" t="s">
        <v>85</v>
      </c>
      <c r="G557" s="94">
        <f>SUM(G558:G559)</f>
        <v>30000</v>
      </c>
      <c r="H557" s="95">
        <f t="shared" ref="H557:U557" si="550">SUM(H558:H559)</f>
        <v>0</v>
      </c>
      <c r="I557" s="96">
        <f t="shared" si="550"/>
        <v>30000</v>
      </c>
      <c r="J557" s="94">
        <f t="shared" si="550"/>
        <v>0</v>
      </c>
      <c r="K557" s="95">
        <f t="shared" si="550"/>
        <v>0</v>
      </c>
      <c r="L557" s="96">
        <f t="shared" si="550"/>
        <v>0</v>
      </c>
      <c r="M557" s="94">
        <f t="shared" si="550"/>
        <v>0</v>
      </c>
      <c r="N557" s="95">
        <f t="shared" si="550"/>
        <v>0</v>
      </c>
      <c r="O557" s="96">
        <f t="shared" si="550"/>
        <v>0</v>
      </c>
      <c r="P557" s="94">
        <f t="shared" si="550"/>
        <v>0</v>
      </c>
      <c r="Q557" s="95">
        <f t="shared" si="550"/>
        <v>0</v>
      </c>
      <c r="R557" s="96">
        <f t="shared" si="550"/>
        <v>0</v>
      </c>
      <c r="S557" s="94">
        <f t="shared" si="550"/>
        <v>0</v>
      </c>
      <c r="T557" s="95">
        <f t="shared" si="550"/>
        <v>0</v>
      </c>
      <c r="U557" s="97">
        <f t="shared" si="550"/>
        <v>0</v>
      </c>
    </row>
    <row r="558" spans="1:21" hidden="1">
      <c r="A558" s="48"/>
      <c r="B558" s="43"/>
      <c r="C558" s="49"/>
      <c r="D558" s="76"/>
      <c r="E558" s="164">
        <v>821200</v>
      </c>
      <c r="F558" s="168" t="s">
        <v>86</v>
      </c>
      <c r="G558" s="99">
        <f>Godišnji!G557</f>
        <v>25000</v>
      </c>
      <c r="H558" s="100">
        <f>Godišnji!H557</f>
        <v>0</v>
      </c>
      <c r="I558" s="98">
        <f>SUM(G558:H558)</f>
        <v>25000</v>
      </c>
      <c r="J558" s="52"/>
      <c r="K558" s="53"/>
      <c r="L558" s="98">
        <f>SUM(J558:K558)</f>
        <v>0</v>
      </c>
      <c r="M558" s="52"/>
      <c r="N558" s="53"/>
      <c r="O558" s="98">
        <f>SUM(M558:N558)</f>
        <v>0</v>
      </c>
      <c r="P558" s="52"/>
      <c r="Q558" s="53"/>
      <c r="R558" s="98">
        <f>SUM(P558:Q558)</f>
        <v>0</v>
      </c>
      <c r="S558" s="99">
        <f t="shared" ref="S558:S559" si="551">P558+M558+J558</f>
        <v>0</v>
      </c>
      <c r="T558" s="100">
        <f t="shared" ref="T558:T559" si="552">Q558+N558+K558</f>
        <v>0</v>
      </c>
      <c r="U558" s="101">
        <f>SUM(S558:T558)</f>
        <v>0</v>
      </c>
    </row>
    <row r="559" spans="1:21" ht="12.75" hidden="1" thickBot="1">
      <c r="A559" s="55"/>
      <c r="B559" s="56"/>
      <c r="C559" s="57"/>
      <c r="D559" s="81"/>
      <c r="E559" s="165">
        <v>821300</v>
      </c>
      <c r="F559" s="170" t="s">
        <v>87</v>
      </c>
      <c r="G559" s="103">
        <f>Godišnji!G558</f>
        <v>5000</v>
      </c>
      <c r="H559" s="104">
        <f>Godišnji!H558</f>
        <v>0</v>
      </c>
      <c r="I559" s="102">
        <f>SUM(G559:H559)</f>
        <v>5000</v>
      </c>
      <c r="J559" s="60"/>
      <c r="K559" s="61"/>
      <c r="L559" s="102">
        <f>SUM(J559:K559)</f>
        <v>0</v>
      </c>
      <c r="M559" s="60"/>
      <c r="N559" s="61"/>
      <c r="O559" s="102">
        <f>SUM(M559:N559)</f>
        <v>0</v>
      </c>
      <c r="P559" s="60"/>
      <c r="Q559" s="61"/>
      <c r="R559" s="102">
        <f>SUM(P559:Q559)</f>
        <v>0</v>
      </c>
      <c r="S559" s="103">
        <f t="shared" si="551"/>
        <v>0</v>
      </c>
      <c r="T559" s="104">
        <f t="shared" si="552"/>
        <v>0</v>
      </c>
      <c r="U559" s="105">
        <f>SUM(S559:T559)</f>
        <v>0</v>
      </c>
    </row>
    <row r="560" spans="1:21" ht="12.75" hidden="1" thickBot="1">
      <c r="A560" s="62"/>
      <c r="B560" s="63"/>
      <c r="C560" s="64"/>
      <c r="D560" s="87"/>
      <c r="E560" s="63"/>
      <c r="F560" s="171" t="s">
        <v>173</v>
      </c>
      <c r="G560" s="106">
        <f>G540+G544+G546+G557</f>
        <v>1388040</v>
      </c>
      <c r="H560" s="107">
        <f t="shared" ref="H560:U560" si="553">H540+H544+H546+H557</f>
        <v>0</v>
      </c>
      <c r="I560" s="108">
        <f t="shared" si="553"/>
        <v>1388040</v>
      </c>
      <c r="J560" s="106">
        <f t="shared" si="553"/>
        <v>0</v>
      </c>
      <c r="K560" s="107">
        <f t="shared" si="553"/>
        <v>0</v>
      </c>
      <c r="L560" s="108">
        <f t="shared" si="553"/>
        <v>0</v>
      </c>
      <c r="M560" s="106">
        <f t="shared" si="553"/>
        <v>0</v>
      </c>
      <c r="N560" s="107">
        <f t="shared" si="553"/>
        <v>0</v>
      </c>
      <c r="O560" s="108">
        <f t="shared" si="553"/>
        <v>0</v>
      </c>
      <c r="P560" s="106">
        <f t="shared" si="553"/>
        <v>0</v>
      </c>
      <c r="Q560" s="107">
        <f t="shared" si="553"/>
        <v>0</v>
      </c>
      <c r="R560" s="108">
        <f t="shared" si="553"/>
        <v>0</v>
      </c>
      <c r="S560" s="106">
        <f t="shared" si="553"/>
        <v>0</v>
      </c>
      <c r="T560" s="107">
        <f t="shared" si="553"/>
        <v>0</v>
      </c>
      <c r="U560" s="109">
        <f t="shared" si="553"/>
        <v>0</v>
      </c>
    </row>
    <row r="561" spans="1:21" hidden="1">
      <c r="D561" s="67"/>
      <c r="G561" s="179"/>
      <c r="H561" s="179"/>
      <c r="I561" s="179"/>
      <c r="U561" s="137"/>
    </row>
    <row r="562" spans="1:21" hidden="1">
      <c r="A562" s="172" t="s">
        <v>160</v>
      </c>
      <c r="B562" s="173" t="s">
        <v>119</v>
      </c>
      <c r="C562" s="174" t="s">
        <v>107</v>
      </c>
      <c r="D562" s="76"/>
      <c r="E562" s="43"/>
      <c r="F562" s="167" t="s">
        <v>36</v>
      </c>
      <c r="G562" s="180"/>
      <c r="H562" s="181"/>
      <c r="I562" s="182"/>
      <c r="J562" s="48"/>
      <c r="K562" s="43"/>
      <c r="L562" s="49"/>
      <c r="M562" s="48"/>
      <c r="N562" s="43"/>
      <c r="O562" s="49"/>
      <c r="P562" s="48"/>
      <c r="Q562" s="43"/>
      <c r="R562" s="49"/>
      <c r="S562" s="48"/>
      <c r="T562" s="43"/>
      <c r="U562" s="74"/>
    </row>
    <row r="563" spans="1:21" hidden="1">
      <c r="A563" s="40"/>
      <c r="B563" s="41"/>
      <c r="C563" s="42"/>
      <c r="D563" s="76"/>
      <c r="E563" s="163">
        <v>611000</v>
      </c>
      <c r="F563" s="167" t="s">
        <v>69</v>
      </c>
      <c r="G563" s="94">
        <f>SUM(G564:G566)</f>
        <v>999600</v>
      </c>
      <c r="H563" s="95">
        <f t="shared" ref="H563:U563" si="554">SUM(H564:H566)</f>
        <v>0</v>
      </c>
      <c r="I563" s="96">
        <f t="shared" si="554"/>
        <v>999600</v>
      </c>
      <c r="J563" s="94">
        <f t="shared" si="554"/>
        <v>0</v>
      </c>
      <c r="K563" s="95">
        <f t="shared" si="554"/>
        <v>0</v>
      </c>
      <c r="L563" s="96">
        <f t="shared" si="554"/>
        <v>0</v>
      </c>
      <c r="M563" s="94">
        <f t="shared" si="554"/>
        <v>0</v>
      </c>
      <c r="N563" s="95">
        <f t="shared" si="554"/>
        <v>0</v>
      </c>
      <c r="O563" s="96">
        <f t="shared" si="554"/>
        <v>0</v>
      </c>
      <c r="P563" s="94">
        <f t="shared" si="554"/>
        <v>0</v>
      </c>
      <c r="Q563" s="95">
        <f t="shared" si="554"/>
        <v>0</v>
      </c>
      <c r="R563" s="96">
        <f t="shared" si="554"/>
        <v>0</v>
      </c>
      <c r="S563" s="94">
        <f t="shared" si="554"/>
        <v>0</v>
      </c>
      <c r="T563" s="95">
        <f t="shared" si="554"/>
        <v>0</v>
      </c>
      <c r="U563" s="97">
        <f t="shared" si="554"/>
        <v>0</v>
      </c>
    </row>
    <row r="564" spans="1:21" hidden="1">
      <c r="A564" s="48"/>
      <c r="B564" s="43"/>
      <c r="C564" s="49"/>
      <c r="D564" s="76"/>
      <c r="E564" s="164">
        <v>611100</v>
      </c>
      <c r="F564" s="168" t="s">
        <v>70</v>
      </c>
      <c r="G564" s="99">
        <f>Godišnji!G563</f>
        <v>793110</v>
      </c>
      <c r="H564" s="100">
        <f>Godišnji!H563</f>
        <v>0</v>
      </c>
      <c r="I564" s="98">
        <f>SUM(G564:H564)</f>
        <v>793110</v>
      </c>
      <c r="J564" s="52"/>
      <c r="K564" s="53"/>
      <c r="L564" s="98">
        <f>SUM(J564:K564)</f>
        <v>0</v>
      </c>
      <c r="M564" s="52"/>
      <c r="N564" s="53"/>
      <c r="O564" s="98">
        <f>SUM(M564:N564)</f>
        <v>0</v>
      </c>
      <c r="P564" s="52"/>
      <c r="Q564" s="53"/>
      <c r="R564" s="98">
        <f>SUM(P564:Q564)</f>
        <v>0</v>
      </c>
      <c r="S564" s="99">
        <f>P564+M564+J564</f>
        <v>0</v>
      </c>
      <c r="T564" s="100">
        <f>Q564+N564+K564</f>
        <v>0</v>
      </c>
      <c r="U564" s="101">
        <f>SUM(S564:T564)</f>
        <v>0</v>
      </c>
    </row>
    <row r="565" spans="1:21" hidden="1">
      <c r="A565" s="48"/>
      <c r="B565" s="43"/>
      <c r="C565" s="49"/>
      <c r="D565" s="76"/>
      <c r="E565" s="164">
        <v>611200</v>
      </c>
      <c r="F565" s="168" t="s">
        <v>71</v>
      </c>
      <c r="G565" s="99">
        <f>Godišnji!G564</f>
        <v>206490</v>
      </c>
      <c r="H565" s="100">
        <f>Godišnji!H564</f>
        <v>0</v>
      </c>
      <c r="I565" s="98">
        <f t="shared" ref="I565:I566" si="555">SUM(G565:H565)</f>
        <v>206490</v>
      </c>
      <c r="J565" s="52"/>
      <c r="K565" s="53"/>
      <c r="L565" s="98">
        <f t="shared" ref="L565:L566" si="556">SUM(J565:K565)</f>
        <v>0</v>
      </c>
      <c r="M565" s="52"/>
      <c r="N565" s="53"/>
      <c r="O565" s="98">
        <f t="shared" ref="O565:O566" si="557">SUM(M565:N565)</f>
        <v>0</v>
      </c>
      <c r="P565" s="52"/>
      <c r="Q565" s="53"/>
      <c r="R565" s="98">
        <f t="shared" ref="R565:R566" si="558">SUM(P565:Q565)</f>
        <v>0</v>
      </c>
      <c r="S565" s="99">
        <f t="shared" ref="S565:S566" si="559">P565+M565+J565</f>
        <v>0</v>
      </c>
      <c r="T565" s="100">
        <f t="shared" ref="T565:T566" si="560">Q565+N565+K565</f>
        <v>0</v>
      </c>
      <c r="U565" s="101">
        <f t="shared" ref="U565:U566" si="561">SUM(S565:T565)</f>
        <v>0</v>
      </c>
    </row>
    <row r="566" spans="1:21" hidden="1">
      <c r="A566" s="48"/>
      <c r="B566" s="43"/>
      <c r="C566" s="49"/>
      <c r="D566" s="76"/>
      <c r="E566" s="164">
        <v>611200</v>
      </c>
      <c r="F566" s="168" t="s">
        <v>72</v>
      </c>
      <c r="G566" s="99">
        <f>Godišnji!G565</f>
        <v>0</v>
      </c>
      <c r="H566" s="100">
        <f>Godišnji!H565</f>
        <v>0</v>
      </c>
      <c r="I566" s="98">
        <f t="shared" si="555"/>
        <v>0</v>
      </c>
      <c r="J566" s="52"/>
      <c r="K566" s="53"/>
      <c r="L566" s="98">
        <f t="shared" si="556"/>
        <v>0</v>
      </c>
      <c r="M566" s="52"/>
      <c r="N566" s="53"/>
      <c r="O566" s="98">
        <f t="shared" si="557"/>
        <v>0</v>
      </c>
      <c r="P566" s="52"/>
      <c r="Q566" s="53"/>
      <c r="R566" s="98">
        <f t="shared" si="558"/>
        <v>0</v>
      </c>
      <c r="S566" s="99">
        <f t="shared" si="559"/>
        <v>0</v>
      </c>
      <c r="T566" s="100">
        <f t="shared" si="560"/>
        <v>0</v>
      </c>
      <c r="U566" s="101">
        <f t="shared" si="561"/>
        <v>0</v>
      </c>
    </row>
    <row r="567" spans="1:21" hidden="1">
      <c r="A567" s="40"/>
      <c r="B567" s="41"/>
      <c r="C567" s="42"/>
      <c r="D567" s="76"/>
      <c r="E567" s="163">
        <v>612000</v>
      </c>
      <c r="F567" s="167" t="s">
        <v>73</v>
      </c>
      <c r="G567" s="94">
        <f>G568</f>
        <v>84970</v>
      </c>
      <c r="H567" s="95">
        <f t="shared" ref="H567:U567" si="562">H568</f>
        <v>0</v>
      </c>
      <c r="I567" s="96">
        <f t="shared" si="562"/>
        <v>84970</v>
      </c>
      <c r="J567" s="94">
        <f t="shared" si="562"/>
        <v>0</v>
      </c>
      <c r="K567" s="95">
        <f t="shared" si="562"/>
        <v>0</v>
      </c>
      <c r="L567" s="96">
        <f t="shared" si="562"/>
        <v>0</v>
      </c>
      <c r="M567" s="94">
        <f t="shared" si="562"/>
        <v>0</v>
      </c>
      <c r="N567" s="95">
        <f t="shared" si="562"/>
        <v>0</v>
      </c>
      <c r="O567" s="96">
        <f t="shared" si="562"/>
        <v>0</v>
      </c>
      <c r="P567" s="94">
        <f t="shared" si="562"/>
        <v>0</v>
      </c>
      <c r="Q567" s="95">
        <f t="shared" si="562"/>
        <v>0</v>
      </c>
      <c r="R567" s="96">
        <f t="shared" si="562"/>
        <v>0</v>
      </c>
      <c r="S567" s="94">
        <f t="shared" si="562"/>
        <v>0</v>
      </c>
      <c r="T567" s="95">
        <f t="shared" si="562"/>
        <v>0</v>
      </c>
      <c r="U567" s="97">
        <f t="shared" si="562"/>
        <v>0</v>
      </c>
    </row>
    <row r="568" spans="1:21" hidden="1">
      <c r="A568" s="48"/>
      <c r="B568" s="43"/>
      <c r="C568" s="49"/>
      <c r="D568" s="76"/>
      <c r="E568" s="164">
        <v>612100</v>
      </c>
      <c r="F568" s="168" t="s">
        <v>73</v>
      </c>
      <c r="G568" s="99">
        <f>Godišnji!G567</f>
        <v>84970</v>
      </c>
      <c r="H568" s="100">
        <f>Godišnji!H567</f>
        <v>0</v>
      </c>
      <c r="I568" s="98">
        <f>SUM(G568:H568)</f>
        <v>84970</v>
      </c>
      <c r="J568" s="52"/>
      <c r="K568" s="53"/>
      <c r="L568" s="98">
        <f>SUM(J568:K568)</f>
        <v>0</v>
      </c>
      <c r="M568" s="52"/>
      <c r="N568" s="53"/>
      <c r="O568" s="98">
        <f>SUM(M568:N568)</f>
        <v>0</v>
      </c>
      <c r="P568" s="52"/>
      <c r="Q568" s="53"/>
      <c r="R568" s="98">
        <f>SUM(P568:Q568)</f>
        <v>0</v>
      </c>
      <c r="S568" s="99">
        <f>P568+M568+J568</f>
        <v>0</v>
      </c>
      <c r="T568" s="100">
        <f>Q568+N568+K568</f>
        <v>0</v>
      </c>
      <c r="U568" s="101">
        <f>SUM(S568:T568)</f>
        <v>0</v>
      </c>
    </row>
    <row r="569" spans="1:21" hidden="1">
      <c r="A569" s="40"/>
      <c r="B569" s="41"/>
      <c r="C569" s="42"/>
      <c r="D569" s="76"/>
      <c r="E569" s="163">
        <v>613000</v>
      </c>
      <c r="F569" s="167" t="s">
        <v>74</v>
      </c>
      <c r="G569" s="94">
        <f>SUM(G570:G579)</f>
        <v>206700</v>
      </c>
      <c r="H569" s="95">
        <f t="shared" ref="H569:U569" si="563">SUM(H570:H579)</f>
        <v>0</v>
      </c>
      <c r="I569" s="96">
        <f t="shared" si="563"/>
        <v>206700</v>
      </c>
      <c r="J569" s="94">
        <f t="shared" si="563"/>
        <v>0</v>
      </c>
      <c r="K569" s="95">
        <f t="shared" si="563"/>
        <v>0</v>
      </c>
      <c r="L569" s="96">
        <f t="shared" si="563"/>
        <v>0</v>
      </c>
      <c r="M569" s="94">
        <f t="shared" si="563"/>
        <v>0</v>
      </c>
      <c r="N569" s="95">
        <f t="shared" si="563"/>
        <v>0</v>
      </c>
      <c r="O569" s="96">
        <f t="shared" si="563"/>
        <v>0</v>
      </c>
      <c r="P569" s="94">
        <f t="shared" si="563"/>
        <v>0</v>
      </c>
      <c r="Q569" s="95">
        <f t="shared" si="563"/>
        <v>0</v>
      </c>
      <c r="R569" s="96">
        <f t="shared" si="563"/>
        <v>0</v>
      </c>
      <c r="S569" s="94">
        <f t="shared" si="563"/>
        <v>0</v>
      </c>
      <c r="T569" s="95">
        <f t="shared" si="563"/>
        <v>0</v>
      </c>
      <c r="U569" s="97">
        <f t="shared" si="563"/>
        <v>0</v>
      </c>
    </row>
    <row r="570" spans="1:21" hidden="1">
      <c r="A570" s="48"/>
      <c r="B570" s="43"/>
      <c r="C570" s="49"/>
      <c r="D570" s="76"/>
      <c r="E570" s="164">
        <v>613100</v>
      </c>
      <c r="F570" s="169" t="s">
        <v>75</v>
      </c>
      <c r="G570" s="99">
        <f>Godišnji!G569</f>
        <v>6000</v>
      </c>
      <c r="H570" s="100">
        <f>Godišnji!H569</f>
        <v>0</v>
      </c>
      <c r="I570" s="98">
        <f t="shared" ref="I570:I579" si="564">SUM(G570:H570)</f>
        <v>6000</v>
      </c>
      <c r="J570" s="52"/>
      <c r="K570" s="53"/>
      <c r="L570" s="98">
        <f t="shared" ref="L570:L579" si="565">SUM(J570:K570)</f>
        <v>0</v>
      </c>
      <c r="M570" s="52"/>
      <c r="N570" s="53"/>
      <c r="O570" s="98">
        <f t="shared" ref="O570:O579" si="566">SUM(M570:N570)</f>
        <v>0</v>
      </c>
      <c r="P570" s="52"/>
      <c r="Q570" s="53"/>
      <c r="R570" s="98">
        <f t="shared" ref="R570:R579" si="567">SUM(P570:Q570)</f>
        <v>0</v>
      </c>
      <c r="S570" s="99">
        <f t="shared" ref="S570:S579" si="568">P570+M570+J570</f>
        <v>0</v>
      </c>
      <c r="T570" s="100">
        <f t="shared" ref="T570:T579" si="569">Q570+N570+K570</f>
        <v>0</v>
      </c>
      <c r="U570" s="101">
        <f t="shared" ref="U570:U579" si="570">SUM(S570:T570)</f>
        <v>0</v>
      </c>
    </row>
    <row r="571" spans="1:21" hidden="1">
      <c r="A571" s="48"/>
      <c r="B571" s="43"/>
      <c r="C571" s="49"/>
      <c r="D571" s="76"/>
      <c r="E571" s="164">
        <v>613200</v>
      </c>
      <c r="F571" s="169" t="s">
        <v>76</v>
      </c>
      <c r="G571" s="99">
        <f>Godišnji!G570</f>
        <v>100000</v>
      </c>
      <c r="H571" s="100">
        <f>Godišnji!H570</f>
        <v>0</v>
      </c>
      <c r="I571" s="98">
        <f t="shared" si="564"/>
        <v>100000</v>
      </c>
      <c r="J571" s="52"/>
      <c r="K571" s="53"/>
      <c r="L571" s="98">
        <f t="shared" si="565"/>
        <v>0</v>
      </c>
      <c r="M571" s="52"/>
      <c r="N571" s="53"/>
      <c r="O571" s="98">
        <f t="shared" si="566"/>
        <v>0</v>
      </c>
      <c r="P571" s="52"/>
      <c r="Q571" s="53"/>
      <c r="R571" s="98">
        <f t="shared" si="567"/>
        <v>0</v>
      </c>
      <c r="S571" s="99">
        <f t="shared" si="568"/>
        <v>0</v>
      </c>
      <c r="T571" s="100">
        <f t="shared" si="569"/>
        <v>0</v>
      </c>
      <c r="U571" s="101">
        <f t="shared" si="570"/>
        <v>0</v>
      </c>
    </row>
    <row r="572" spans="1:21" hidden="1">
      <c r="A572" s="48"/>
      <c r="B572" s="43"/>
      <c r="C572" s="49"/>
      <c r="D572" s="76"/>
      <c r="E572" s="164">
        <v>613300</v>
      </c>
      <c r="F572" s="169" t="s">
        <v>77</v>
      </c>
      <c r="G572" s="99">
        <f>Godišnji!G571</f>
        <v>18000</v>
      </c>
      <c r="H572" s="100">
        <f>Godišnji!H571</f>
        <v>0</v>
      </c>
      <c r="I572" s="98">
        <f t="shared" si="564"/>
        <v>18000</v>
      </c>
      <c r="J572" s="52"/>
      <c r="K572" s="53"/>
      <c r="L572" s="98">
        <f t="shared" si="565"/>
        <v>0</v>
      </c>
      <c r="M572" s="52"/>
      <c r="N572" s="53"/>
      <c r="O572" s="98">
        <f t="shared" si="566"/>
        <v>0</v>
      </c>
      <c r="P572" s="52"/>
      <c r="Q572" s="53"/>
      <c r="R572" s="98">
        <f t="shared" si="567"/>
        <v>0</v>
      </c>
      <c r="S572" s="99">
        <f t="shared" si="568"/>
        <v>0</v>
      </c>
      <c r="T572" s="100">
        <f t="shared" si="569"/>
        <v>0</v>
      </c>
      <c r="U572" s="101">
        <f t="shared" si="570"/>
        <v>0</v>
      </c>
    </row>
    <row r="573" spans="1:21" hidden="1">
      <c r="A573" s="48"/>
      <c r="B573" s="43"/>
      <c r="C573" s="49"/>
      <c r="D573" s="76"/>
      <c r="E573" s="164">
        <v>613400</v>
      </c>
      <c r="F573" s="169" t="s">
        <v>78</v>
      </c>
      <c r="G573" s="99">
        <f>Godišnji!G572</f>
        <v>30000</v>
      </c>
      <c r="H573" s="100">
        <f>Godišnji!H572</f>
        <v>0</v>
      </c>
      <c r="I573" s="98">
        <f t="shared" si="564"/>
        <v>30000</v>
      </c>
      <c r="J573" s="52"/>
      <c r="K573" s="53"/>
      <c r="L573" s="98">
        <f t="shared" si="565"/>
        <v>0</v>
      </c>
      <c r="M573" s="52"/>
      <c r="N573" s="53"/>
      <c r="O573" s="98">
        <f t="shared" si="566"/>
        <v>0</v>
      </c>
      <c r="P573" s="52"/>
      <c r="Q573" s="53"/>
      <c r="R573" s="98">
        <f t="shared" si="567"/>
        <v>0</v>
      </c>
      <c r="S573" s="99">
        <f t="shared" si="568"/>
        <v>0</v>
      </c>
      <c r="T573" s="100">
        <f t="shared" si="569"/>
        <v>0</v>
      </c>
      <c r="U573" s="101">
        <f t="shared" si="570"/>
        <v>0</v>
      </c>
    </row>
    <row r="574" spans="1:21" hidden="1">
      <c r="A574" s="48"/>
      <c r="B574" s="43"/>
      <c r="C574" s="49"/>
      <c r="D574" s="76"/>
      <c r="E574" s="164">
        <v>613500</v>
      </c>
      <c r="F574" s="169" t="s">
        <v>79</v>
      </c>
      <c r="G574" s="99">
        <f>Godišnji!G573</f>
        <v>700</v>
      </c>
      <c r="H574" s="100">
        <f>Godišnji!H573</f>
        <v>0</v>
      </c>
      <c r="I574" s="98">
        <f t="shared" si="564"/>
        <v>700</v>
      </c>
      <c r="J574" s="52"/>
      <c r="K574" s="53"/>
      <c r="L574" s="98">
        <f t="shared" si="565"/>
        <v>0</v>
      </c>
      <c r="M574" s="52"/>
      <c r="N574" s="53"/>
      <c r="O574" s="98">
        <f t="shared" si="566"/>
        <v>0</v>
      </c>
      <c r="P574" s="52"/>
      <c r="Q574" s="53"/>
      <c r="R574" s="98">
        <f t="shared" si="567"/>
        <v>0</v>
      </c>
      <c r="S574" s="99">
        <f t="shared" si="568"/>
        <v>0</v>
      </c>
      <c r="T574" s="100">
        <f t="shared" si="569"/>
        <v>0</v>
      </c>
      <c r="U574" s="101">
        <f t="shared" si="570"/>
        <v>0</v>
      </c>
    </row>
    <row r="575" spans="1:21" hidden="1">
      <c r="A575" s="48"/>
      <c r="B575" s="43"/>
      <c r="C575" s="49"/>
      <c r="D575" s="76"/>
      <c r="E575" s="164">
        <v>613600</v>
      </c>
      <c r="F575" s="169" t="s">
        <v>82</v>
      </c>
      <c r="G575" s="99">
        <f>Godišnji!G574</f>
        <v>0</v>
      </c>
      <c r="H575" s="100">
        <f>Godišnji!H574</f>
        <v>0</v>
      </c>
      <c r="I575" s="98">
        <f t="shared" si="564"/>
        <v>0</v>
      </c>
      <c r="J575" s="52"/>
      <c r="K575" s="53"/>
      <c r="L575" s="98">
        <f t="shared" si="565"/>
        <v>0</v>
      </c>
      <c r="M575" s="52"/>
      <c r="N575" s="53"/>
      <c r="O575" s="98">
        <f t="shared" si="566"/>
        <v>0</v>
      </c>
      <c r="P575" s="52"/>
      <c r="Q575" s="53"/>
      <c r="R575" s="98">
        <f t="shared" si="567"/>
        <v>0</v>
      </c>
      <c r="S575" s="99">
        <f t="shared" si="568"/>
        <v>0</v>
      </c>
      <c r="T575" s="100">
        <f t="shared" si="569"/>
        <v>0</v>
      </c>
      <c r="U575" s="101">
        <f t="shared" si="570"/>
        <v>0</v>
      </c>
    </row>
    <row r="576" spans="1:21" hidden="1">
      <c r="A576" s="48"/>
      <c r="B576" s="43"/>
      <c r="C576" s="49"/>
      <c r="D576" s="76"/>
      <c r="E576" s="164">
        <v>613700</v>
      </c>
      <c r="F576" s="169" t="s">
        <v>80</v>
      </c>
      <c r="G576" s="99">
        <f>Godišnji!G575</f>
        <v>32000</v>
      </c>
      <c r="H576" s="100">
        <f>Godišnji!H575</f>
        <v>0</v>
      </c>
      <c r="I576" s="98">
        <f t="shared" si="564"/>
        <v>32000</v>
      </c>
      <c r="J576" s="52"/>
      <c r="K576" s="53"/>
      <c r="L576" s="98">
        <f t="shared" si="565"/>
        <v>0</v>
      </c>
      <c r="M576" s="52"/>
      <c r="N576" s="53"/>
      <c r="O576" s="98">
        <f t="shared" si="566"/>
        <v>0</v>
      </c>
      <c r="P576" s="52"/>
      <c r="Q576" s="53"/>
      <c r="R576" s="98">
        <f t="shared" si="567"/>
        <v>0</v>
      </c>
      <c r="S576" s="99">
        <f t="shared" si="568"/>
        <v>0</v>
      </c>
      <c r="T576" s="100">
        <f t="shared" si="569"/>
        <v>0</v>
      </c>
      <c r="U576" s="101">
        <f t="shared" si="570"/>
        <v>0</v>
      </c>
    </row>
    <row r="577" spans="1:21" hidden="1">
      <c r="A577" s="48"/>
      <c r="B577" s="43"/>
      <c r="C577" s="49"/>
      <c r="D577" s="76"/>
      <c r="E577" s="164">
        <v>613800</v>
      </c>
      <c r="F577" s="169" t="s">
        <v>83</v>
      </c>
      <c r="G577" s="99">
        <f>Godišnji!G576</f>
        <v>0</v>
      </c>
      <c r="H577" s="100">
        <f>Godišnji!H576</f>
        <v>0</v>
      </c>
      <c r="I577" s="98">
        <f t="shared" si="564"/>
        <v>0</v>
      </c>
      <c r="J577" s="52"/>
      <c r="K577" s="53"/>
      <c r="L577" s="98">
        <f t="shared" si="565"/>
        <v>0</v>
      </c>
      <c r="M577" s="52"/>
      <c r="N577" s="53"/>
      <c r="O577" s="98">
        <f t="shared" si="566"/>
        <v>0</v>
      </c>
      <c r="P577" s="52"/>
      <c r="Q577" s="53"/>
      <c r="R577" s="98">
        <f t="shared" si="567"/>
        <v>0</v>
      </c>
      <c r="S577" s="99">
        <f t="shared" si="568"/>
        <v>0</v>
      </c>
      <c r="T577" s="100">
        <f t="shared" si="569"/>
        <v>0</v>
      </c>
      <c r="U577" s="101">
        <f t="shared" si="570"/>
        <v>0</v>
      </c>
    </row>
    <row r="578" spans="1:21" hidden="1">
      <c r="A578" s="48"/>
      <c r="B578" s="43"/>
      <c r="C578" s="49"/>
      <c r="D578" s="76"/>
      <c r="E578" s="164">
        <v>613900</v>
      </c>
      <c r="F578" s="169" t="s">
        <v>81</v>
      </c>
      <c r="G578" s="99">
        <f>Godišnji!G577</f>
        <v>20000</v>
      </c>
      <c r="H578" s="100">
        <f>Godišnji!H577</f>
        <v>0</v>
      </c>
      <c r="I578" s="98">
        <f t="shared" si="564"/>
        <v>20000</v>
      </c>
      <c r="J578" s="52"/>
      <c r="K578" s="53"/>
      <c r="L578" s="98">
        <f t="shared" si="565"/>
        <v>0</v>
      </c>
      <c r="M578" s="52"/>
      <c r="N578" s="53"/>
      <c r="O578" s="98">
        <f t="shared" si="566"/>
        <v>0</v>
      </c>
      <c r="P578" s="52"/>
      <c r="Q578" s="53"/>
      <c r="R578" s="98">
        <f t="shared" si="567"/>
        <v>0</v>
      </c>
      <c r="S578" s="99">
        <f t="shared" si="568"/>
        <v>0</v>
      </c>
      <c r="T578" s="100">
        <f t="shared" si="569"/>
        <v>0</v>
      </c>
      <c r="U578" s="101">
        <f t="shared" si="570"/>
        <v>0</v>
      </c>
    </row>
    <row r="579" spans="1:21" hidden="1">
      <c r="A579" s="48"/>
      <c r="B579" s="43"/>
      <c r="C579" s="49"/>
      <c r="D579" s="76"/>
      <c r="E579" s="164">
        <v>613900</v>
      </c>
      <c r="F579" s="169" t="s">
        <v>84</v>
      </c>
      <c r="G579" s="99">
        <f>Godišnji!G578</f>
        <v>0</v>
      </c>
      <c r="H579" s="100">
        <f>Godišnji!H578</f>
        <v>0</v>
      </c>
      <c r="I579" s="98">
        <f t="shared" si="564"/>
        <v>0</v>
      </c>
      <c r="J579" s="52"/>
      <c r="K579" s="53"/>
      <c r="L579" s="98">
        <f t="shared" si="565"/>
        <v>0</v>
      </c>
      <c r="M579" s="52"/>
      <c r="N579" s="53"/>
      <c r="O579" s="98">
        <f t="shared" si="566"/>
        <v>0</v>
      </c>
      <c r="P579" s="52"/>
      <c r="Q579" s="53"/>
      <c r="R579" s="98">
        <f t="shared" si="567"/>
        <v>0</v>
      </c>
      <c r="S579" s="99">
        <f t="shared" si="568"/>
        <v>0</v>
      </c>
      <c r="T579" s="100">
        <f t="shared" si="569"/>
        <v>0</v>
      </c>
      <c r="U579" s="101">
        <f t="shared" si="570"/>
        <v>0</v>
      </c>
    </row>
    <row r="580" spans="1:21" hidden="1">
      <c r="A580" s="40"/>
      <c r="B580" s="41"/>
      <c r="C580" s="42"/>
      <c r="D580" s="76"/>
      <c r="E580" s="163">
        <v>821000</v>
      </c>
      <c r="F580" s="167" t="s">
        <v>85</v>
      </c>
      <c r="G580" s="94">
        <f>SUM(G581:G582)</f>
        <v>5000</v>
      </c>
      <c r="H580" s="95">
        <f t="shared" ref="H580:U580" si="571">SUM(H581:H582)</f>
        <v>0</v>
      </c>
      <c r="I580" s="96">
        <f t="shared" si="571"/>
        <v>5000</v>
      </c>
      <c r="J580" s="94">
        <f t="shared" si="571"/>
        <v>0</v>
      </c>
      <c r="K580" s="95">
        <f t="shared" si="571"/>
        <v>0</v>
      </c>
      <c r="L580" s="96">
        <f t="shared" si="571"/>
        <v>0</v>
      </c>
      <c r="M580" s="94">
        <f t="shared" si="571"/>
        <v>0</v>
      </c>
      <c r="N580" s="95">
        <f t="shared" si="571"/>
        <v>0</v>
      </c>
      <c r="O580" s="96">
        <f t="shared" si="571"/>
        <v>0</v>
      </c>
      <c r="P580" s="94">
        <f t="shared" si="571"/>
        <v>0</v>
      </c>
      <c r="Q580" s="95">
        <f t="shared" si="571"/>
        <v>0</v>
      </c>
      <c r="R580" s="96">
        <f t="shared" si="571"/>
        <v>0</v>
      </c>
      <c r="S580" s="94">
        <f t="shared" si="571"/>
        <v>0</v>
      </c>
      <c r="T580" s="95">
        <f t="shared" si="571"/>
        <v>0</v>
      </c>
      <c r="U580" s="97">
        <f t="shared" si="571"/>
        <v>0</v>
      </c>
    </row>
    <row r="581" spans="1:21" hidden="1">
      <c r="A581" s="48"/>
      <c r="B581" s="43"/>
      <c r="C581" s="49"/>
      <c r="D581" s="76"/>
      <c r="E581" s="164">
        <v>821200</v>
      </c>
      <c r="F581" s="168" t="s">
        <v>86</v>
      </c>
      <c r="G581" s="99">
        <f>Godišnji!G580</f>
        <v>0</v>
      </c>
      <c r="H581" s="100">
        <f>Godišnji!H580</f>
        <v>0</v>
      </c>
      <c r="I581" s="98">
        <f>SUM(G581:H581)</f>
        <v>0</v>
      </c>
      <c r="J581" s="52"/>
      <c r="K581" s="53"/>
      <c r="L581" s="98">
        <f>SUM(J581:K581)</f>
        <v>0</v>
      </c>
      <c r="M581" s="52"/>
      <c r="N581" s="53"/>
      <c r="O581" s="98">
        <f>SUM(M581:N581)</f>
        <v>0</v>
      </c>
      <c r="P581" s="52"/>
      <c r="Q581" s="53"/>
      <c r="R581" s="98">
        <f>SUM(P581:Q581)</f>
        <v>0</v>
      </c>
      <c r="S581" s="99">
        <f t="shared" ref="S581:S582" si="572">P581+M581+J581</f>
        <v>0</v>
      </c>
      <c r="T581" s="100">
        <f t="shared" ref="T581:T582" si="573">Q581+N581+K581</f>
        <v>0</v>
      </c>
      <c r="U581" s="101">
        <f>SUM(S581:T581)</f>
        <v>0</v>
      </c>
    </row>
    <row r="582" spans="1:21" ht="12.75" hidden="1" thickBot="1">
      <c r="A582" s="55"/>
      <c r="B582" s="56"/>
      <c r="C582" s="57"/>
      <c r="D582" s="81"/>
      <c r="E582" s="165">
        <v>821300</v>
      </c>
      <c r="F582" s="170" t="s">
        <v>87</v>
      </c>
      <c r="G582" s="103">
        <f>Godišnji!G581</f>
        <v>5000</v>
      </c>
      <c r="H582" s="104">
        <f>Godišnji!H581</f>
        <v>0</v>
      </c>
      <c r="I582" s="102">
        <f>SUM(G582:H582)</f>
        <v>5000</v>
      </c>
      <c r="J582" s="60"/>
      <c r="K582" s="61"/>
      <c r="L582" s="102">
        <f>SUM(J582:K582)</f>
        <v>0</v>
      </c>
      <c r="M582" s="60"/>
      <c r="N582" s="61"/>
      <c r="O582" s="102">
        <f>SUM(M582:N582)</f>
        <v>0</v>
      </c>
      <c r="P582" s="60"/>
      <c r="Q582" s="61"/>
      <c r="R582" s="102">
        <f>SUM(P582:Q582)</f>
        <v>0</v>
      </c>
      <c r="S582" s="103">
        <f t="shared" si="572"/>
        <v>0</v>
      </c>
      <c r="T582" s="104">
        <f t="shared" si="573"/>
        <v>0</v>
      </c>
      <c r="U582" s="105">
        <f>SUM(S582:T582)</f>
        <v>0</v>
      </c>
    </row>
    <row r="583" spans="1:21" ht="12.75" hidden="1" thickBot="1">
      <c r="A583" s="62"/>
      <c r="B583" s="63"/>
      <c r="C583" s="64"/>
      <c r="D583" s="87"/>
      <c r="E583" s="63"/>
      <c r="F583" s="171" t="s">
        <v>174</v>
      </c>
      <c r="G583" s="106">
        <f>G563+G567+G569+G580</f>
        <v>1296270</v>
      </c>
      <c r="H583" s="107">
        <f t="shared" ref="H583:U583" si="574">H563+H567+H569+H580</f>
        <v>0</v>
      </c>
      <c r="I583" s="108">
        <f t="shared" si="574"/>
        <v>1296270</v>
      </c>
      <c r="J583" s="106">
        <f t="shared" si="574"/>
        <v>0</v>
      </c>
      <c r="K583" s="107">
        <f t="shared" si="574"/>
        <v>0</v>
      </c>
      <c r="L583" s="108">
        <f t="shared" si="574"/>
        <v>0</v>
      </c>
      <c r="M583" s="106">
        <f t="shared" si="574"/>
        <v>0</v>
      </c>
      <c r="N583" s="107">
        <f t="shared" si="574"/>
        <v>0</v>
      </c>
      <c r="O583" s="108">
        <f t="shared" si="574"/>
        <v>0</v>
      </c>
      <c r="P583" s="106">
        <f t="shared" si="574"/>
        <v>0</v>
      </c>
      <c r="Q583" s="107">
        <f t="shared" si="574"/>
        <v>0</v>
      </c>
      <c r="R583" s="108">
        <f t="shared" si="574"/>
        <v>0</v>
      </c>
      <c r="S583" s="106">
        <f t="shared" si="574"/>
        <v>0</v>
      </c>
      <c r="T583" s="107">
        <f t="shared" si="574"/>
        <v>0</v>
      </c>
      <c r="U583" s="109">
        <f t="shared" si="574"/>
        <v>0</v>
      </c>
    </row>
    <row r="584" spans="1:21" hidden="1">
      <c r="D584" s="67"/>
      <c r="G584" s="179"/>
      <c r="H584" s="179"/>
      <c r="I584" s="179"/>
      <c r="U584" s="137"/>
    </row>
    <row r="585" spans="1:21" hidden="1">
      <c r="A585" s="172" t="s">
        <v>160</v>
      </c>
      <c r="B585" s="173" t="s">
        <v>119</v>
      </c>
      <c r="C585" s="174" t="s">
        <v>109</v>
      </c>
      <c r="D585" s="76"/>
      <c r="E585" s="43"/>
      <c r="F585" s="167" t="s">
        <v>37</v>
      </c>
      <c r="G585" s="180"/>
      <c r="H585" s="181"/>
      <c r="I585" s="182"/>
      <c r="J585" s="48"/>
      <c r="K585" s="43"/>
      <c r="L585" s="49"/>
      <c r="M585" s="48"/>
      <c r="N585" s="43"/>
      <c r="O585" s="49"/>
      <c r="P585" s="48"/>
      <c r="Q585" s="43"/>
      <c r="R585" s="49"/>
      <c r="S585" s="48"/>
      <c r="T585" s="43"/>
      <c r="U585" s="74"/>
    </row>
    <row r="586" spans="1:21" hidden="1">
      <c r="A586" s="40"/>
      <c r="B586" s="41"/>
      <c r="C586" s="42"/>
      <c r="D586" s="76"/>
      <c r="E586" s="163">
        <v>611000</v>
      </c>
      <c r="F586" s="167" t="s">
        <v>69</v>
      </c>
      <c r="G586" s="94">
        <f>SUM(G587:G589)</f>
        <v>844620</v>
      </c>
      <c r="H586" s="95">
        <f t="shared" ref="H586:U586" si="575">SUM(H587:H589)</f>
        <v>0</v>
      </c>
      <c r="I586" s="96">
        <f t="shared" si="575"/>
        <v>844620</v>
      </c>
      <c r="J586" s="94">
        <f t="shared" si="575"/>
        <v>0</v>
      </c>
      <c r="K586" s="95">
        <f t="shared" si="575"/>
        <v>0</v>
      </c>
      <c r="L586" s="96">
        <f t="shared" si="575"/>
        <v>0</v>
      </c>
      <c r="M586" s="94">
        <f t="shared" si="575"/>
        <v>0</v>
      </c>
      <c r="N586" s="95">
        <f t="shared" si="575"/>
        <v>0</v>
      </c>
      <c r="O586" s="96">
        <f t="shared" si="575"/>
        <v>0</v>
      </c>
      <c r="P586" s="94">
        <f t="shared" si="575"/>
        <v>0</v>
      </c>
      <c r="Q586" s="95">
        <f t="shared" si="575"/>
        <v>0</v>
      </c>
      <c r="R586" s="96">
        <f t="shared" si="575"/>
        <v>0</v>
      </c>
      <c r="S586" s="94">
        <f t="shared" si="575"/>
        <v>0</v>
      </c>
      <c r="T586" s="95">
        <f t="shared" si="575"/>
        <v>0</v>
      </c>
      <c r="U586" s="97">
        <f t="shared" si="575"/>
        <v>0</v>
      </c>
    </row>
    <row r="587" spans="1:21" hidden="1">
      <c r="A587" s="48"/>
      <c r="B587" s="43"/>
      <c r="C587" s="49"/>
      <c r="D587" s="76"/>
      <c r="E587" s="164">
        <v>611100</v>
      </c>
      <c r="F587" s="168" t="s">
        <v>70</v>
      </c>
      <c r="G587" s="99">
        <f>Godišnji!G586</f>
        <v>677850</v>
      </c>
      <c r="H587" s="100">
        <f>Godišnji!H586</f>
        <v>0</v>
      </c>
      <c r="I587" s="98">
        <f>SUM(G587:H587)</f>
        <v>677850</v>
      </c>
      <c r="J587" s="52"/>
      <c r="K587" s="53"/>
      <c r="L587" s="98">
        <f>SUM(J587:K587)</f>
        <v>0</v>
      </c>
      <c r="M587" s="52"/>
      <c r="N587" s="53"/>
      <c r="O587" s="98">
        <f>SUM(M587:N587)</f>
        <v>0</v>
      </c>
      <c r="P587" s="52"/>
      <c r="Q587" s="53"/>
      <c r="R587" s="98">
        <f>SUM(P587:Q587)</f>
        <v>0</v>
      </c>
      <c r="S587" s="99">
        <f>P587+M587+J587</f>
        <v>0</v>
      </c>
      <c r="T587" s="100">
        <f>Q587+N587+K587</f>
        <v>0</v>
      </c>
      <c r="U587" s="101">
        <f>SUM(S587:T587)</f>
        <v>0</v>
      </c>
    </row>
    <row r="588" spans="1:21" hidden="1">
      <c r="A588" s="48"/>
      <c r="B588" s="43"/>
      <c r="C588" s="49"/>
      <c r="D588" s="76"/>
      <c r="E588" s="164">
        <v>611200</v>
      </c>
      <c r="F588" s="168" t="s">
        <v>71</v>
      </c>
      <c r="G588" s="99">
        <f>Godišnji!G587</f>
        <v>166770</v>
      </c>
      <c r="H588" s="100">
        <f>Godišnji!H587</f>
        <v>0</v>
      </c>
      <c r="I588" s="98">
        <f t="shared" ref="I588:I589" si="576">SUM(G588:H588)</f>
        <v>166770</v>
      </c>
      <c r="J588" s="52"/>
      <c r="K588" s="53"/>
      <c r="L588" s="98">
        <f t="shared" ref="L588:L589" si="577">SUM(J588:K588)</f>
        <v>0</v>
      </c>
      <c r="M588" s="52"/>
      <c r="N588" s="53"/>
      <c r="O588" s="98">
        <f t="shared" ref="O588:O589" si="578">SUM(M588:N588)</f>
        <v>0</v>
      </c>
      <c r="P588" s="52"/>
      <c r="Q588" s="53"/>
      <c r="R588" s="98">
        <f t="shared" ref="R588:R589" si="579">SUM(P588:Q588)</f>
        <v>0</v>
      </c>
      <c r="S588" s="99">
        <f t="shared" ref="S588:S589" si="580">P588+M588+J588</f>
        <v>0</v>
      </c>
      <c r="T588" s="100">
        <f t="shared" ref="T588:T589" si="581">Q588+N588+K588</f>
        <v>0</v>
      </c>
      <c r="U588" s="101">
        <f t="shared" ref="U588:U589" si="582">SUM(S588:T588)</f>
        <v>0</v>
      </c>
    </row>
    <row r="589" spans="1:21" hidden="1">
      <c r="A589" s="48"/>
      <c r="B589" s="43"/>
      <c r="C589" s="49"/>
      <c r="D589" s="76"/>
      <c r="E589" s="164">
        <v>611200</v>
      </c>
      <c r="F589" s="168" t="s">
        <v>72</v>
      </c>
      <c r="G589" s="99">
        <f>Godišnji!G588</f>
        <v>0</v>
      </c>
      <c r="H589" s="100">
        <f>Godišnji!H588</f>
        <v>0</v>
      </c>
      <c r="I589" s="98">
        <f t="shared" si="576"/>
        <v>0</v>
      </c>
      <c r="J589" s="52"/>
      <c r="K589" s="53"/>
      <c r="L589" s="98">
        <f t="shared" si="577"/>
        <v>0</v>
      </c>
      <c r="M589" s="52"/>
      <c r="N589" s="53"/>
      <c r="O589" s="98">
        <f t="shared" si="578"/>
        <v>0</v>
      </c>
      <c r="P589" s="52"/>
      <c r="Q589" s="53"/>
      <c r="R589" s="98">
        <f t="shared" si="579"/>
        <v>0</v>
      </c>
      <c r="S589" s="99">
        <f t="shared" si="580"/>
        <v>0</v>
      </c>
      <c r="T589" s="100">
        <f t="shared" si="581"/>
        <v>0</v>
      </c>
      <c r="U589" s="101">
        <f t="shared" si="582"/>
        <v>0</v>
      </c>
    </row>
    <row r="590" spans="1:21" hidden="1">
      <c r="A590" s="40"/>
      <c r="B590" s="41"/>
      <c r="C590" s="42"/>
      <c r="D590" s="76"/>
      <c r="E590" s="163">
        <v>612000</v>
      </c>
      <c r="F590" s="167" t="s">
        <v>73</v>
      </c>
      <c r="G590" s="94">
        <f>G591</f>
        <v>72580</v>
      </c>
      <c r="H590" s="95">
        <f t="shared" ref="H590:U590" si="583">H591</f>
        <v>0</v>
      </c>
      <c r="I590" s="96">
        <f t="shared" si="583"/>
        <v>72580</v>
      </c>
      <c r="J590" s="94">
        <f t="shared" si="583"/>
        <v>0</v>
      </c>
      <c r="K590" s="95">
        <f t="shared" si="583"/>
        <v>0</v>
      </c>
      <c r="L590" s="96">
        <f t="shared" si="583"/>
        <v>0</v>
      </c>
      <c r="M590" s="94">
        <f t="shared" si="583"/>
        <v>0</v>
      </c>
      <c r="N590" s="95">
        <f t="shared" si="583"/>
        <v>0</v>
      </c>
      <c r="O590" s="96">
        <f t="shared" si="583"/>
        <v>0</v>
      </c>
      <c r="P590" s="94">
        <f t="shared" si="583"/>
        <v>0</v>
      </c>
      <c r="Q590" s="95">
        <f t="shared" si="583"/>
        <v>0</v>
      </c>
      <c r="R590" s="96">
        <f t="shared" si="583"/>
        <v>0</v>
      </c>
      <c r="S590" s="94">
        <f t="shared" si="583"/>
        <v>0</v>
      </c>
      <c r="T590" s="95">
        <f t="shared" si="583"/>
        <v>0</v>
      </c>
      <c r="U590" s="97">
        <f t="shared" si="583"/>
        <v>0</v>
      </c>
    </row>
    <row r="591" spans="1:21" hidden="1">
      <c r="A591" s="48"/>
      <c r="B591" s="43"/>
      <c r="C591" s="49"/>
      <c r="D591" s="76"/>
      <c r="E591" s="164">
        <v>612100</v>
      </c>
      <c r="F591" s="168" t="s">
        <v>73</v>
      </c>
      <c r="G591" s="99">
        <f>Godišnji!G590</f>
        <v>72580</v>
      </c>
      <c r="H591" s="100">
        <f>Godišnji!H590</f>
        <v>0</v>
      </c>
      <c r="I591" s="98">
        <f>SUM(G591:H591)</f>
        <v>72580</v>
      </c>
      <c r="J591" s="52"/>
      <c r="K591" s="53"/>
      <c r="L591" s="98">
        <f>SUM(J591:K591)</f>
        <v>0</v>
      </c>
      <c r="M591" s="52"/>
      <c r="N591" s="53"/>
      <c r="O591" s="98">
        <f>SUM(M591:N591)</f>
        <v>0</v>
      </c>
      <c r="P591" s="52"/>
      <c r="Q591" s="53"/>
      <c r="R591" s="98">
        <f>SUM(P591:Q591)</f>
        <v>0</v>
      </c>
      <c r="S591" s="99">
        <f>P591+M591+J591</f>
        <v>0</v>
      </c>
      <c r="T591" s="100">
        <f>Q591+N591+K591</f>
        <v>0</v>
      </c>
      <c r="U591" s="101">
        <f>SUM(S591:T591)</f>
        <v>0</v>
      </c>
    </row>
    <row r="592" spans="1:21" hidden="1">
      <c r="A592" s="40"/>
      <c r="B592" s="41"/>
      <c r="C592" s="42"/>
      <c r="D592" s="76"/>
      <c r="E592" s="163">
        <v>613000</v>
      </c>
      <c r="F592" s="167" t="s">
        <v>74</v>
      </c>
      <c r="G592" s="94">
        <f>SUM(G593:G602)</f>
        <v>120500</v>
      </c>
      <c r="H592" s="95">
        <f t="shared" ref="H592:U592" si="584">SUM(H593:H602)</f>
        <v>20710</v>
      </c>
      <c r="I592" s="96">
        <f t="shared" si="584"/>
        <v>141210</v>
      </c>
      <c r="J592" s="94">
        <f t="shared" si="584"/>
        <v>0</v>
      </c>
      <c r="K592" s="95">
        <f t="shared" si="584"/>
        <v>0</v>
      </c>
      <c r="L592" s="96">
        <f t="shared" si="584"/>
        <v>0</v>
      </c>
      <c r="M592" s="94">
        <f t="shared" si="584"/>
        <v>0</v>
      </c>
      <c r="N592" s="95">
        <f t="shared" si="584"/>
        <v>0</v>
      </c>
      <c r="O592" s="96">
        <f t="shared" si="584"/>
        <v>0</v>
      </c>
      <c r="P592" s="94">
        <f t="shared" si="584"/>
        <v>0</v>
      </c>
      <c r="Q592" s="95">
        <f t="shared" si="584"/>
        <v>0</v>
      </c>
      <c r="R592" s="96">
        <f t="shared" si="584"/>
        <v>0</v>
      </c>
      <c r="S592" s="94">
        <f t="shared" si="584"/>
        <v>0</v>
      </c>
      <c r="T592" s="95">
        <f t="shared" si="584"/>
        <v>0</v>
      </c>
      <c r="U592" s="97">
        <f t="shared" si="584"/>
        <v>0</v>
      </c>
    </row>
    <row r="593" spans="1:21" hidden="1">
      <c r="A593" s="48"/>
      <c r="B593" s="43"/>
      <c r="C593" s="49"/>
      <c r="D593" s="76"/>
      <c r="E593" s="164">
        <v>613100</v>
      </c>
      <c r="F593" s="169" t="s">
        <v>75</v>
      </c>
      <c r="G593" s="99">
        <f>Godišnji!G592</f>
        <v>4000</v>
      </c>
      <c r="H593" s="100">
        <f>Godišnji!H592</f>
        <v>0</v>
      </c>
      <c r="I593" s="98">
        <f t="shared" ref="I593:I602" si="585">SUM(G593:H593)</f>
        <v>4000</v>
      </c>
      <c r="J593" s="52"/>
      <c r="K593" s="53"/>
      <c r="L593" s="98">
        <f t="shared" ref="L593:L602" si="586">SUM(J593:K593)</f>
        <v>0</v>
      </c>
      <c r="M593" s="52"/>
      <c r="N593" s="53"/>
      <c r="O593" s="98">
        <f t="shared" ref="O593:O602" si="587">SUM(M593:N593)</f>
        <v>0</v>
      </c>
      <c r="P593" s="52"/>
      <c r="Q593" s="53"/>
      <c r="R593" s="98">
        <f t="shared" ref="R593:R602" si="588">SUM(P593:Q593)</f>
        <v>0</v>
      </c>
      <c r="S593" s="99">
        <f t="shared" ref="S593:S602" si="589">P593+M593+J593</f>
        <v>0</v>
      </c>
      <c r="T593" s="100">
        <f t="shared" ref="T593:T602" si="590">Q593+N593+K593</f>
        <v>0</v>
      </c>
      <c r="U593" s="101">
        <f t="shared" ref="U593:U602" si="591">SUM(S593:T593)</f>
        <v>0</v>
      </c>
    </row>
    <row r="594" spans="1:21" hidden="1">
      <c r="A594" s="48"/>
      <c r="B594" s="43"/>
      <c r="C594" s="49"/>
      <c r="D594" s="76"/>
      <c r="E594" s="164">
        <v>613200</v>
      </c>
      <c r="F594" s="169" t="s">
        <v>76</v>
      </c>
      <c r="G594" s="99">
        <f>Godišnji!G593</f>
        <v>50000</v>
      </c>
      <c r="H594" s="100">
        <f>Godišnji!H593</f>
        <v>0</v>
      </c>
      <c r="I594" s="98">
        <f t="shared" si="585"/>
        <v>50000</v>
      </c>
      <c r="J594" s="52"/>
      <c r="K594" s="53"/>
      <c r="L594" s="98">
        <f t="shared" si="586"/>
        <v>0</v>
      </c>
      <c r="M594" s="52"/>
      <c r="N594" s="53"/>
      <c r="O594" s="98">
        <f t="shared" si="587"/>
        <v>0</v>
      </c>
      <c r="P594" s="52"/>
      <c r="Q594" s="53"/>
      <c r="R594" s="98">
        <f t="shared" si="588"/>
        <v>0</v>
      </c>
      <c r="S594" s="99">
        <f t="shared" si="589"/>
        <v>0</v>
      </c>
      <c r="T594" s="100">
        <f t="shared" si="590"/>
        <v>0</v>
      </c>
      <c r="U594" s="101">
        <f t="shared" si="591"/>
        <v>0</v>
      </c>
    </row>
    <row r="595" spans="1:21" hidden="1">
      <c r="A595" s="48"/>
      <c r="B595" s="43"/>
      <c r="C595" s="49"/>
      <c r="D595" s="76"/>
      <c r="E595" s="164">
        <v>613300</v>
      </c>
      <c r="F595" s="169" t="s">
        <v>77</v>
      </c>
      <c r="G595" s="99">
        <f>Godišnji!G594</f>
        <v>7500</v>
      </c>
      <c r="H595" s="100">
        <f>Godišnji!H594</f>
        <v>0</v>
      </c>
      <c r="I595" s="98">
        <f t="shared" si="585"/>
        <v>7500</v>
      </c>
      <c r="J595" s="52"/>
      <c r="K595" s="53"/>
      <c r="L595" s="98">
        <f t="shared" si="586"/>
        <v>0</v>
      </c>
      <c r="M595" s="52"/>
      <c r="N595" s="53"/>
      <c r="O595" s="98">
        <f t="shared" si="587"/>
        <v>0</v>
      </c>
      <c r="P595" s="52"/>
      <c r="Q595" s="53"/>
      <c r="R595" s="98">
        <f t="shared" si="588"/>
        <v>0</v>
      </c>
      <c r="S595" s="99">
        <f t="shared" si="589"/>
        <v>0</v>
      </c>
      <c r="T595" s="100">
        <f t="shared" si="590"/>
        <v>0</v>
      </c>
      <c r="U595" s="101">
        <f t="shared" si="591"/>
        <v>0</v>
      </c>
    </row>
    <row r="596" spans="1:21" hidden="1">
      <c r="A596" s="48"/>
      <c r="B596" s="43"/>
      <c r="C596" s="49"/>
      <c r="D596" s="76"/>
      <c r="E596" s="164">
        <v>613400</v>
      </c>
      <c r="F596" s="169" t="s">
        <v>78</v>
      </c>
      <c r="G596" s="99">
        <f>Godišnji!G595</f>
        <v>17000</v>
      </c>
      <c r="H596" s="100">
        <f>Godišnji!H595</f>
        <v>0</v>
      </c>
      <c r="I596" s="98">
        <f t="shared" si="585"/>
        <v>17000</v>
      </c>
      <c r="J596" s="52"/>
      <c r="K596" s="53"/>
      <c r="L596" s="98">
        <f t="shared" si="586"/>
        <v>0</v>
      </c>
      <c r="M596" s="52"/>
      <c r="N596" s="53"/>
      <c r="O596" s="98">
        <f t="shared" si="587"/>
        <v>0</v>
      </c>
      <c r="P596" s="52"/>
      <c r="Q596" s="53"/>
      <c r="R596" s="98">
        <f t="shared" si="588"/>
        <v>0</v>
      </c>
      <c r="S596" s="99">
        <f t="shared" si="589"/>
        <v>0</v>
      </c>
      <c r="T596" s="100">
        <f t="shared" si="590"/>
        <v>0</v>
      </c>
      <c r="U596" s="101">
        <f t="shared" si="591"/>
        <v>0</v>
      </c>
    </row>
    <row r="597" spans="1:21" hidden="1">
      <c r="A597" s="48"/>
      <c r="B597" s="43"/>
      <c r="C597" s="49"/>
      <c r="D597" s="76"/>
      <c r="E597" s="164">
        <v>613500</v>
      </c>
      <c r="F597" s="169" t="s">
        <v>79</v>
      </c>
      <c r="G597" s="99">
        <f>Godišnji!G596</f>
        <v>3000</v>
      </c>
      <c r="H597" s="100">
        <f>Godišnji!H596</f>
        <v>0</v>
      </c>
      <c r="I597" s="98">
        <f t="shared" si="585"/>
        <v>3000</v>
      </c>
      <c r="J597" s="52"/>
      <c r="K597" s="53"/>
      <c r="L597" s="98">
        <f t="shared" si="586"/>
        <v>0</v>
      </c>
      <c r="M597" s="52"/>
      <c r="N597" s="53"/>
      <c r="O597" s="98">
        <f t="shared" si="587"/>
        <v>0</v>
      </c>
      <c r="P597" s="52"/>
      <c r="Q597" s="53"/>
      <c r="R597" s="98">
        <f t="shared" si="588"/>
        <v>0</v>
      </c>
      <c r="S597" s="99">
        <f t="shared" si="589"/>
        <v>0</v>
      </c>
      <c r="T597" s="100">
        <f t="shared" si="590"/>
        <v>0</v>
      </c>
      <c r="U597" s="101">
        <f t="shared" si="591"/>
        <v>0</v>
      </c>
    </row>
    <row r="598" spans="1:21" hidden="1">
      <c r="A598" s="48"/>
      <c r="B598" s="43"/>
      <c r="C598" s="49"/>
      <c r="D598" s="76"/>
      <c r="E598" s="164">
        <v>613600</v>
      </c>
      <c r="F598" s="169" t="s">
        <v>82</v>
      </c>
      <c r="G598" s="99">
        <f>Godišnji!G597</f>
        <v>0</v>
      </c>
      <c r="H598" s="100">
        <f>Godišnji!H597</f>
        <v>0</v>
      </c>
      <c r="I598" s="98">
        <f t="shared" si="585"/>
        <v>0</v>
      </c>
      <c r="J598" s="52"/>
      <c r="K598" s="53"/>
      <c r="L598" s="98">
        <f t="shared" si="586"/>
        <v>0</v>
      </c>
      <c r="M598" s="52"/>
      <c r="N598" s="53"/>
      <c r="O598" s="98">
        <f t="shared" si="587"/>
        <v>0</v>
      </c>
      <c r="P598" s="52"/>
      <c r="Q598" s="53"/>
      <c r="R598" s="98">
        <f t="shared" si="588"/>
        <v>0</v>
      </c>
      <c r="S598" s="99">
        <f t="shared" si="589"/>
        <v>0</v>
      </c>
      <c r="T598" s="100">
        <f t="shared" si="590"/>
        <v>0</v>
      </c>
      <c r="U598" s="101">
        <f t="shared" si="591"/>
        <v>0</v>
      </c>
    </row>
    <row r="599" spans="1:21" hidden="1">
      <c r="A599" s="48"/>
      <c r="B599" s="43"/>
      <c r="C599" s="49"/>
      <c r="D599" s="76"/>
      <c r="E599" s="164">
        <v>613700</v>
      </c>
      <c r="F599" s="169" t="s">
        <v>80</v>
      </c>
      <c r="G599" s="99">
        <f>Godišnji!G598</f>
        <v>14000</v>
      </c>
      <c r="H599" s="100">
        <f>Godišnji!H598</f>
        <v>0</v>
      </c>
      <c r="I599" s="98">
        <f t="shared" si="585"/>
        <v>14000</v>
      </c>
      <c r="J599" s="52"/>
      <c r="K599" s="53"/>
      <c r="L599" s="98">
        <f t="shared" si="586"/>
        <v>0</v>
      </c>
      <c r="M599" s="52"/>
      <c r="N599" s="53"/>
      <c r="O599" s="98">
        <f t="shared" si="587"/>
        <v>0</v>
      </c>
      <c r="P599" s="52"/>
      <c r="Q599" s="53"/>
      <c r="R599" s="98">
        <f t="shared" si="588"/>
        <v>0</v>
      </c>
      <c r="S599" s="99">
        <f t="shared" si="589"/>
        <v>0</v>
      </c>
      <c r="T599" s="100">
        <f t="shared" si="590"/>
        <v>0</v>
      </c>
      <c r="U599" s="101">
        <f t="shared" si="591"/>
        <v>0</v>
      </c>
    </row>
    <row r="600" spans="1:21" hidden="1">
      <c r="A600" s="48"/>
      <c r="B600" s="43"/>
      <c r="C600" s="49"/>
      <c r="D600" s="76"/>
      <c r="E600" s="164">
        <v>613800</v>
      </c>
      <c r="F600" s="169" t="s">
        <v>83</v>
      </c>
      <c r="G600" s="99">
        <f>Godišnji!G599</f>
        <v>0</v>
      </c>
      <c r="H600" s="100">
        <f>Godišnji!H599</f>
        <v>0</v>
      </c>
      <c r="I600" s="98">
        <f t="shared" si="585"/>
        <v>0</v>
      </c>
      <c r="J600" s="52"/>
      <c r="K600" s="53"/>
      <c r="L600" s="98">
        <f t="shared" si="586"/>
        <v>0</v>
      </c>
      <c r="M600" s="52"/>
      <c r="N600" s="53"/>
      <c r="O600" s="98">
        <f t="shared" si="587"/>
        <v>0</v>
      </c>
      <c r="P600" s="52"/>
      <c r="Q600" s="53"/>
      <c r="R600" s="98">
        <f t="shared" si="588"/>
        <v>0</v>
      </c>
      <c r="S600" s="99">
        <f t="shared" si="589"/>
        <v>0</v>
      </c>
      <c r="T600" s="100">
        <f t="shared" si="590"/>
        <v>0</v>
      </c>
      <c r="U600" s="101">
        <f t="shared" si="591"/>
        <v>0</v>
      </c>
    </row>
    <row r="601" spans="1:21" hidden="1">
      <c r="A601" s="48"/>
      <c r="B601" s="43"/>
      <c r="C601" s="49"/>
      <c r="D601" s="76"/>
      <c r="E601" s="164">
        <v>613900</v>
      </c>
      <c r="F601" s="169" t="s">
        <v>81</v>
      </c>
      <c r="G601" s="99">
        <f>Godišnji!G600</f>
        <v>25000</v>
      </c>
      <c r="H601" s="100">
        <f>Godišnji!H600</f>
        <v>0</v>
      </c>
      <c r="I601" s="98">
        <f t="shared" si="585"/>
        <v>25000</v>
      </c>
      <c r="J601" s="52"/>
      <c r="K601" s="53"/>
      <c r="L601" s="98">
        <f t="shared" si="586"/>
        <v>0</v>
      </c>
      <c r="M601" s="52"/>
      <c r="N601" s="53"/>
      <c r="O601" s="98">
        <f t="shared" si="587"/>
        <v>0</v>
      </c>
      <c r="P601" s="52"/>
      <c r="Q601" s="53"/>
      <c r="R601" s="98">
        <f t="shared" si="588"/>
        <v>0</v>
      </c>
      <c r="S601" s="99">
        <f t="shared" si="589"/>
        <v>0</v>
      </c>
      <c r="T601" s="100">
        <f t="shared" si="590"/>
        <v>0</v>
      </c>
      <c r="U601" s="101">
        <f t="shared" si="591"/>
        <v>0</v>
      </c>
    </row>
    <row r="602" spans="1:21" hidden="1">
      <c r="A602" s="48"/>
      <c r="B602" s="43"/>
      <c r="C602" s="49"/>
      <c r="D602" s="76"/>
      <c r="E602" s="164">
        <v>613900</v>
      </c>
      <c r="F602" s="169" t="s">
        <v>241</v>
      </c>
      <c r="G602" s="99">
        <f>Godišnji!G601</f>
        <v>0</v>
      </c>
      <c r="H602" s="100">
        <f>Godišnji!H601</f>
        <v>20710</v>
      </c>
      <c r="I602" s="98">
        <f t="shared" si="585"/>
        <v>20710</v>
      </c>
      <c r="J602" s="52"/>
      <c r="K602" s="53"/>
      <c r="L602" s="98">
        <f t="shared" si="586"/>
        <v>0</v>
      </c>
      <c r="M602" s="52"/>
      <c r="N602" s="53"/>
      <c r="O602" s="98">
        <f t="shared" si="587"/>
        <v>0</v>
      </c>
      <c r="P602" s="52"/>
      <c r="Q602" s="53"/>
      <c r="R602" s="98">
        <f t="shared" si="588"/>
        <v>0</v>
      </c>
      <c r="S602" s="99">
        <f t="shared" si="589"/>
        <v>0</v>
      </c>
      <c r="T602" s="100">
        <f t="shared" si="590"/>
        <v>0</v>
      </c>
      <c r="U602" s="101">
        <f t="shared" si="591"/>
        <v>0</v>
      </c>
    </row>
    <row r="603" spans="1:21" hidden="1">
      <c r="A603" s="40"/>
      <c r="B603" s="41"/>
      <c r="C603" s="42"/>
      <c r="D603" s="76"/>
      <c r="E603" s="163">
        <v>821000</v>
      </c>
      <c r="F603" s="167" t="s">
        <v>85</v>
      </c>
      <c r="G603" s="94">
        <f>SUM(G604:G605)</f>
        <v>5000</v>
      </c>
      <c r="H603" s="95">
        <f t="shared" ref="H603:U603" si="592">SUM(H604:H605)</f>
        <v>10200</v>
      </c>
      <c r="I603" s="96">
        <f t="shared" si="592"/>
        <v>15200</v>
      </c>
      <c r="J603" s="94">
        <f t="shared" si="592"/>
        <v>0</v>
      </c>
      <c r="K603" s="95">
        <f t="shared" si="592"/>
        <v>0</v>
      </c>
      <c r="L603" s="96">
        <f t="shared" si="592"/>
        <v>0</v>
      </c>
      <c r="M603" s="94">
        <f t="shared" si="592"/>
        <v>0</v>
      </c>
      <c r="N603" s="95">
        <f t="shared" si="592"/>
        <v>0</v>
      </c>
      <c r="O603" s="96">
        <f t="shared" si="592"/>
        <v>0</v>
      </c>
      <c r="P603" s="94">
        <f t="shared" si="592"/>
        <v>0</v>
      </c>
      <c r="Q603" s="95">
        <f t="shared" si="592"/>
        <v>0</v>
      </c>
      <c r="R603" s="96">
        <f t="shared" si="592"/>
        <v>0</v>
      </c>
      <c r="S603" s="94">
        <f t="shared" si="592"/>
        <v>0</v>
      </c>
      <c r="T603" s="95">
        <f t="shared" si="592"/>
        <v>0</v>
      </c>
      <c r="U603" s="97">
        <f t="shared" si="592"/>
        <v>0</v>
      </c>
    </row>
    <row r="604" spans="1:21" hidden="1">
      <c r="A604" s="48"/>
      <c r="B604" s="43"/>
      <c r="C604" s="49"/>
      <c r="D604" s="76"/>
      <c r="E604" s="164">
        <v>821200</v>
      </c>
      <c r="F604" s="168" t="s">
        <v>86</v>
      </c>
      <c r="G604" s="99">
        <f>Godišnji!G603</f>
        <v>0</v>
      </c>
      <c r="H604" s="100">
        <f>Godišnji!H603</f>
        <v>0</v>
      </c>
      <c r="I604" s="98">
        <f>SUM(G604:H604)</f>
        <v>0</v>
      </c>
      <c r="J604" s="52"/>
      <c r="K604" s="53"/>
      <c r="L604" s="98">
        <f>SUM(J604:K604)</f>
        <v>0</v>
      </c>
      <c r="M604" s="52"/>
      <c r="N604" s="53"/>
      <c r="O604" s="98">
        <f>SUM(M604:N604)</f>
        <v>0</v>
      </c>
      <c r="P604" s="52"/>
      <c r="Q604" s="53"/>
      <c r="R604" s="98">
        <f>SUM(P604:Q604)</f>
        <v>0</v>
      </c>
      <c r="S604" s="99">
        <f t="shared" ref="S604:S605" si="593">P604+M604+J604</f>
        <v>0</v>
      </c>
      <c r="T604" s="100">
        <f t="shared" ref="T604:T605" si="594">Q604+N604+K604</f>
        <v>0</v>
      </c>
      <c r="U604" s="101">
        <f>SUM(S604:T604)</f>
        <v>0</v>
      </c>
    </row>
    <row r="605" spans="1:21" ht="12.75" hidden="1" thickBot="1">
      <c r="A605" s="55"/>
      <c r="B605" s="56"/>
      <c r="C605" s="57"/>
      <c r="D605" s="81"/>
      <c r="E605" s="165">
        <v>821300</v>
      </c>
      <c r="F605" s="170" t="s">
        <v>87</v>
      </c>
      <c r="G605" s="103">
        <f>Godišnji!G604</f>
        <v>5000</v>
      </c>
      <c r="H605" s="104">
        <f>Godišnji!H604</f>
        <v>10200</v>
      </c>
      <c r="I605" s="102">
        <f>SUM(G605:H605)</f>
        <v>15200</v>
      </c>
      <c r="J605" s="60"/>
      <c r="K605" s="61"/>
      <c r="L605" s="102">
        <f>SUM(J605:K605)</f>
        <v>0</v>
      </c>
      <c r="M605" s="60"/>
      <c r="N605" s="61"/>
      <c r="O605" s="102">
        <f>SUM(M605:N605)</f>
        <v>0</v>
      </c>
      <c r="P605" s="60"/>
      <c r="Q605" s="61"/>
      <c r="R605" s="102">
        <f>SUM(P605:Q605)</f>
        <v>0</v>
      </c>
      <c r="S605" s="103">
        <f t="shared" si="593"/>
        <v>0</v>
      </c>
      <c r="T605" s="104">
        <f t="shared" si="594"/>
        <v>0</v>
      </c>
      <c r="U605" s="105">
        <f>SUM(S605:T605)</f>
        <v>0</v>
      </c>
    </row>
    <row r="606" spans="1:21" ht="12.75" hidden="1" thickBot="1">
      <c r="A606" s="62"/>
      <c r="B606" s="63"/>
      <c r="C606" s="64"/>
      <c r="D606" s="87"/>
      <c r="E606" s="63"/>
      <c r="F606" s="171" t="s">
        <v>175</v>
      </c>
      <c r="G606" s="106">
        <f>G586+G590+G592+G603</f>
        <v>1042700</v>
      </c>
      <c r="H606" s="107">
        <f t="shared" ref="H606:U606" si="595">H586+H590+H592+H603</f>
        <v>30910</v>
      </c>
      <c r="I606" s="108">
        <f t="shared" si="595"/>
        <v>1073610</v>
      </c>
      <c r="J606" s="106">
        <f t="shared" si="595"/>
        <v>0</v>
      </c>
      <c r="K606" s="107">
        <f t="shared" si="595"/>
        <v>0</v>
      </c>
      <c r="L606" s="108">
        <f t="shared" si="595"/>
        <v>0</v>
      </c>
      <c r="M606" s="106">
        <f t="shared" si="595"/>
        <v>0</v>
      </c>
      <c r="N606" s="107">
        <f t="shared" si="595"/>
        <v>0</v>
      </c>
      <c r="O606" s="108">
        <f t="shared" si="595"/>
        <v>0</v>
      </c>
      <c r="P606" s="106">
        <f t="shared" si="595"/>
        <v>0</v>
      </c>
      <c r="Q606" s="107">
        <f t="shared" si="595"/>
        <v>0</v>
      </c>
      <c r="R606" s="108">
        <f t="shared" si="595"/>
        <v>0</v>
      </c>
      <c r="S606" s="106">
        <f t="shared" si="595"/>
        <v>0</v>
      </c>
      <c r="T606" s="107">
        <f t="shared" si="595"/>
        <v>0</v>
      </c>
      <c r="U606" s="109">
        <f t="shared" si="595"/>
        <v>0</v>
      </c>
    </row>
    <row r="607" spans="1:21" hidden="1">
      <c r="D607" s="67"/>
      <c r="G607" s="179"/>
      <c r="H607" s="179"/>
      <c r="I607" s="179"/>
      <c r="U607" s="137"/>
    </row>
    <row r="608" spans="1:21" hidden="1">
      <c r="A608" s="172" t="s">
        <v>160</v>
      </c>
      <c r="B608" s="173" t="s">
        <v>176</v>
      </c>
      <c r="C608" s="174" t="s">
        <v>68</v>
      </c>
      <c r="D608" s="76"/>
      <c r="E608" s="43"/>
      <c r="F608" s="167" t="s">
        <v>38</v>
      </c>
      <c r="G608" s="180"/>
      <c r="H608" s="181"/>
      <c r="I608" s="182"/>
      <c r="J608" s="48"/>
      <c r="K608" s="43"/>
      <c r="L608" s="49"/>
      <c r="M608" s="48"/>
      <c r="N608" s="43"/>
      <c r="O608" s="49"/>
      <c r="P608" s="48"/>
      <c r="Q608" s="43"/>
      <c r="R608" s="49"/>
      <c r="S608" s="48"/>
      <c r="T608" s="43"/>
      <c r="U608" s="74"/>
    </row>
    <row r="609" spans="1:21" hidden="1">
      <c r="A609" s="40"/>
      <c r="B609" s="41"/>
      <c r="C609" s="42"/>
      <c r="D609" s="76"/>
      <c r="E609" s="163">
        <v>611000</v>
      </c>
      <c r="F609" s="167" t="s">
        <v>69</v>
      </c>
      <c r="G609" s="94">
        <f>SUM(G610:G612)</f>
        <v>1050680</v>
      </c>
      <c r="H609" s="95">
        <f t="shared" ref="H609:U609" si="596">SUM(H610:H612)</f>
        <v>0</v>
      </c>
      <c r="I609" s="96">
        <f t="shared" si="596"/>
        <v>1050680</v>
      </c>
      <c r="J609" s="94">
        <f t="shared" si="596"/>
        <v>0</v>
      </c>
      <c r="K609" s="95">
        <f t="shared" si="596"/>
        <v>0</v>
      </c>
      <c r="L609" s="96">
        <f t="shared" si="596"/>
        <v>0</v>
      </c>
      <c r="M609" s="94">
        <f t="shared" si="596"/>
        <v>0</v>
      </c>
      <c r="N609" s="95">
        <f t="shared" si="596"/>
        <v>0</v>
      </c>
      <c r="O609" s="96">
        <f t="shared" si="596"/>
        <v>0</v>
      </c>
      <c r="P609" s="94">
        <f t="shared" si="596"/>
        <v>0</v>
      </c>
      <c r="Q609" s="95">
        <f t="shared" si="596"/>
        <v>0</v>
      </c>
      <c r="R609" s="96">
        <f t="shared" si="596"/>
        <v>0</v>
      </c>
      <c r="S609" s="94">
        <f t="shared" si="596"/>
        <v>0</v>
      </c>
      <c r="T609" s="95">
        <f t="shared" si="596"/>
        <v>0</v>
      </c>
      <c r="U609" s="97">
        <f t="shared" si="596"/>
        <v>0</v>
      </c>
    </row>
    <row r="610" spans="1:21" hidden="1">
      <c r="A610" s="48"/>
      <c r="B610" s="43"/>
      <c r="C610" s="49"/>
      <c r="D610" s="76"/>
      <c r="E610" s="164">
        <v>611100</v>
      </c>
      <c r="F610" s="168" t="s">
        <v>70</v>
      </c>
      <c r="G610" s="99">
        <f>Godišnji!G609</f>
        <v>873610</v>
      </c>
      <c r="H610" s="100">
        <f>Godišnji!H609</f>
        <v>0</v>
      </c>
      <c r="I610" s="98">
        <f>SUM(G610:H610)</f>
        <v>873610</v>
      </c>
      <c r="J610" s="52"/>
      <c r="K610" s="53"/>
      <c r="L610" s="98">
        <f>SUM(J610:K610)</f>
        <v>0</v>
      </c>
      <c r="M610" s="52"/>
      <c r="N610" s="53"/>
      <c r="O610" s="98">
        <f>SUM(M610:N610)</f>
        <v>0</v>
      </c>
      <c r="P610" s="52"/>
      <c r="Q610" s="53"/>
      <c r="R610" s="98">
        <f>SUM(P610:Q610)</f>
        <v>0</v>
      </c>
      <c r="S610" s="99">
        <f>P610+M610+J610</f>
        <v>0</v>
      </c>
      <c r="T610" s="100">
        <f>Q610+N610+K610</f>
        <v>0</v>
      </c>
      <c r="U610" s="101">
        <f>SUM(S610:T610)</f>
        <v>0</v>
      </c>
    </row>
    <row r="611" spans="1:21" hidden="1">
      <c r="A611" s="48"/>
      <c r="B611" s="43"/>
      <c r="C611" s="49"/>
      <c r="D611" s="76"/>
      <c r="E611" s="164">
        <v>611200</v>
      </c>
      <c r="F611" s="168" t="s">
        <v>71</v>
      </c>
      <c r="G611" s="99">
        <f>Godišnji!G610</f>
        <v>177070</v>
      </c>
      <c r="H611" s="100">
        <f>Godišnji!H610</f>
        <v>0</v>
      </c>
      <c r="I611" s="98">
        <f t="shared" ref="I611:I612" si="597">SUM(G611:H611)</f>
        <v>177070</v>
      </c>
      <c r="J611" s="52"/>
      <c r="K611" s="53"/>
      <c r="L611" s="98">
        <f t="shared" ref="L611:L612" si="598">SUM(J611:K611)</f>
        <v>0</v>
      </c>
      <c r="M611" s="52"/>
      <c r="N611" s="53"/>
      <c r="O611" s="98">
        <f t="shared" ref="O611:O612" si="599">SUM(M611:N611)</f>
        <v>0</v>
      </c>
      <c r="P611" s="52"/>
      <c r="Q611" s="53"/>
      <c r="R611" s="98">
        <f t="shared" ref="R611:R612" si="600">SUM(P611:Q611)</f>
        <v>0</v>
      </c>
      <c r="S611" s="99">
        <f t="shared" ref="S611:S612" si="601">P611+M611+J611</f>
        <v>0</v>
      </c>
      <c r="T611" s="100">
        <f t="shared" ref="T611:T612" si="602">Q611+N611+K611</f>
        <v>0</v>
      </c>
      <c r="U611" s="101">
        <f t="shared" ref="U611:U612" si="603">SUM(S611:T611)</f>
        <v>0</v>
      </c>
    </row>
    <row r="612" spans="1:21" hidden="1">
      <c r="A612" s="48"/>
      <c r="B612" s="43"/>
      <c r="C612" s="49"/>
      <c r="D612" s="76"/>
      <c r="E612" s="164">
        <v>611200</v>
      </c>
      <c r="F612" s="168" t="s">
        <v>72</v>
      </c>
      <c r="G612" s="99">
        <f>Godišnji!G611</f>
        <v>0</v>
      </c>
      <c r="H612" s="100">
        <f>Godišnji!H611</f>
        <v>0</v>
      </c>
      <c r="I612" s="98">
        <f t="shared" si="597"/>
        <v>0</v>
      </c>
      <c r="J612" s="52"/>
      <c r="K612" s="53"/>
      <c r="L612" s="98">
        <f t="shared" si="598"/>
        <v>0</v>
      </c>
      <c r="M612" s="52"/>
      <c r="N612" s="53"/>
      <c r="O612" s="98">
        <f t="shared" si="599"/>
        <v>0</v>
      </c>
      <c r="P612" s="52"/>
      <c r="Q612" s="53"/>
      <c r="R612" s="98">
        <f t="shared" si="600"/>
        <v>0</v>
      </c>
      <c r="S612" s="99">
        <f t="shared" si="601"/>
        <v>0</v>
      </c>
      <c r="T612" s="100">
        <f t="shared" si="602"/>
        <v>0</v>
      </c>
      <c r="U612" s="101">
        <f t="shared" si="603"/>
        <v>0</v>
      </c>
    </row>
    <row r="613" spans="1:21" hidden="1">
      <c r="A613" s="40"/>
      <c r="B613" s="41"/>
      <c r="C613" s="42"/>
      <c r="D613" s="76"/>
      <c r="E613" s="163">
        <v>612000</v>
      </c>
      <c r="F613" s="167" t="s">
        <v>73</v>
      </c>
      <c r="G613" s="94">
        <f>G614</f>
        <v>93510</v>
      </c>
      <c r="H613" s="95">
        <f t="shared" ref="H613:U613" si="604">H614</f>
        <v>0</v>
      </c>
      <c r="I613" s="96">
        <f t="shared" si="604"/>
        <v>93510</v>
      </c>
      <c r="J613" s="94">
        <f t="shared" si="604"/>
        <v>0</v>
      </c>
      <c r="K613" s="95">
        <f t="shared" si="604"/>
        <v>0</v>
      </c>
      <c r="L613" s="96">
        <f t="shared" si="604"/>
        <v>0</v>
      </c>
      <c r="M613" s="94">
        <f t="shared" si="604"/>
        <v>0</v>
      </c>
      <c r="N613" s="95">
        <f t="shared" si="604"/>
        <v>0</v>
      </c>
      <c r="O613" s="96">
        <f t="shared" si="604"/>
        <v>0</v>
      </c>
      <c r="P613" s="94">
        <f t="shared" si="604"/>
        <v>0</v>
      </c>
      <c r="Q613" s="95">
        <f t="shared" si="604"/>
        <v>0</v>
      </c>
      <c r="R613" s="96">
        <f t="shared" si="604"/>
        <v>0</v>
      </c>
      <c r="S613" s="94">
        <f t="shared" si="604"/>
        <v>0</v>
      </c>
      <c r="T613" s="95">
        <f t="shared" si="604"/>
        <v>0</v>
      </c>
      <c r="U613" s="97">
        <f t="shared" si="604"/>
        <v>0</v>
      </c>
    </row>
    <row r="614" spans="1:21" hidden="1">
      <c r="A614" s="48"/>
      <c r="B614" s="43"/>
      <c r="C614" s="49"/>
      <c r="D614" s="76"/>
      <c r="E614" s="164">
        <v>612100</v>
      </c>
      <c r="F614" s="168" t="s">
        <v>73</v>
      </c>
      <c r="G614" s="99">
        <f>Godišnji!G613</f>
        <v>93510</v>
      </c>
      <c r="H614" s="100">
        <f>Godišnji!H613</f>
        <v>0</v>
      </c>
      <c r="I614" s="98">
        <f>SUM(G614:H614)</f>
        <v>93510</v>
      </c>
      <c r="J614" s="52"/>
      <c r="K614" s="53"/>
      <c r="L614" s="98">
        <f>SUM(J614:K614)</f>
        <v>0</v>
      </c>
      <c r="M614" s="52"/>
      <c r="N614" s="53"/>
      <c r="O614" s="98">
        <f>SUM(M614:N614)</f>
        <v>0</v>
      </c>
      <c r="P614" s="52"/>
      <c r="Q614" s="53"/>
      <c r="R614" s="98">
        <f>SUM(P614:Q614)</f>
        <v>0</v>
      </c>
      <c r="S614" s="99">
        <f>P614+M614+J614</f>
        <v>0</v>
      </c>
      <c r="T614" s="100">
        <f>Q614+N614+K614</f>
        <v>0</v>
      </c>
      <c r="U614" s="101">
        <f>SUM(S614:T614)</f>
        <v>0</v>
      </c>
    </row>
    <row r="615" spans="1:21" hidden="1">
      <c r="A615" s="40"/>
      <c r="B615" s="41"/>
      <c r="C615" s="42"/>
      <c r="D615" s="76"/>
      <c r="E615" s="163">
        <v>613000</v>
      </c>
      <c r="F615" s="167" t="s">
        <v>74</v>
      </c>
      <c r="G615" s="94">
        <f>SUM(G616:G625)</f>
        <v>100500</v>
      </c>
      <c r="H615" s="95">
        <f t="shared" ref="H615:U615" si="605">SUM(H616:H625)</f>
        <v>0</v>
      </c>
      <c r="I615" s="96">
        <f t="shared" si="605"/>
        <v>100500</v>
      </c>
      <c r="J615" s="94">
        <f t="shared" si="605"/>
        <v>0</v>
      </c>
      <c r="K615" s="95">
        <f t="shared" si="605"/>
        <v>0</v>
      </c>
      <c r="L615" s="96">
        <f t="shared" si="605"/>
        <v>0</v>
      </c>
      <c r="M615" s="94">
        <f t="shared" si="605"/>
        <v>0</v>
      </c>
      <c r="N615" s="95">
        <f t="shared" si="605"/>
        <v>0</v>
      </c>
      <c r="O615" s="96">
        <f t="shared" si="605"/>
        <v>0</v>
      </c>
      <c r="P615" s="94">
        <f t="shared" si="605"/>
        <v>0</v>
      </c>
      <c r="Q615" s="95">
        <f t="shared" si="605"/>
        <v>0</v>
      </c>
      <c r="R615" s="96">
        <f t="shared" si="605"/>
        <v>0</v>
      </c>
      <c r="S615" s="94">
        <f t="shared" si="605"/>
        <v>0</v>
      </c>
      <c r="T615" s="95">
        <f t="shared" si="605"/>
        <v>0</v>
      </c>
      <c r="U615" s="97">
        <f t="shared" si="605"/>
        <v>0</v>
      </c>
    </row>
    <row r="616" spans="1:21" hidden="1">
      <c r="A616" s="48"/>
      <c r="B616" s="43"/>
      <c r="C616" s="49"/>
      <c r="D616" s="76"/>
      <c r="E616" s="164">
        <v>613100</v>
      </c>
      <c r="F616" s="169" t="s">
        <v>75</v>
      </c>
      <c r="G616" s="99">
        <f>Godišnji!G615</f>
        <v>5000</v>
      </c>
      <c r="H616" s="100">
        <f>Godišnji!H615</f>
        <v>0</v>
      </c>
      <c r="I616" s="98">
        <f t="shared" ref="I616:I625" si="606">SUM(G616:H616)</f>
        <v>5000</v>
      </c>
      <c r="J616" s="52"/>
      <c r="K616" s="53"/>
      <c r="L616" s="98">
        <f t="shared" ref="L616:L625" si="607">SUM(J616:K616)</f>
        <v>0</v>
      </c>
      <c r="M616" s="52"/>
      <c r="N616" s="53"/>
      <c r="O616" s="98">
        <f t="shared" ref="O616:O625" si="608">SUM(M616:N616)</f>
        <v>0</v>
      </c>
      <c r="P616" s="52"/>
      <c r="Q616" s="53"/>
      <c r="R616" s="98">
        <f t="shared" ref="R616:R625" si="609">SUM(P616:Q616)</f>
        <v>0</v>
      </c>
      <c r="S616" s="99">
        <f t="shared" ref="S616:S625" si="610">P616+M616+J616</f>
        <v>0</v>
      </c>
      <c r="T616" s="100">
        <f t="shared" ref="T616:T625" si="611">Q616+N616+K616</f>
        <v>0</v>
      </c>
      <c r="U616" s="101">
        <f t="shared" ref="U616:U625" si="612">SUM(S616:T616)</f>
        <v>0</v>
      </c>
    </row>
    <row r="617" spans="1:21" hidden="1">
      <c r="A617" s="48"/>
      <c r="B617" s="43"/>
      <c r="C617" s="49"/>
      <c r="D617" s="76"/>
      <c r="E617" s="164">
        <v>613200</v>
      </c>
      <c r="F617" s="169" t="s">
        <v>76</v>
      </c>
      <c r="G617" s="99">
        <f>Godišnji!G616</f>
        <v>30000</v>
      </c>
      <c r="H617" s="100">
        <f>Godišnji!H616</f>
        <v>0</v>
      </c>
      <c r="I617" s="98">
        <f t="shared" si="606"/>
        <v>30000</v>
      </c>
      <c r="J617" s="52"/>
      <c r="K617" s="53"/>
      <c r="L617" s="98">
        <f t="shared" si="607"/>
        <v>0</v>
      </c>
      <c r="M617" s="52"/>
      <c r="N617" s="53"/>
      <c r="O617" s="98">
        <f t="shared" si="608"/>
        <v>0</v>
      </c>
      <c r="P617" s="52"/>
      <c r="Q617" s="53"/>
      <c r="R617" s="98">
        <f t="shared" si="609"/>
        <v>0</v>
      </c>
      <c r="S617" s="99">
        <f t="shared" si="610"/>
        <v>0</v>
      </c>
      <c r="T617" s="100">
        <f t="shared" si="611"/>
        <v>0</v>
      </c>
      <c r="U617" s="101">
        <f t="shared" si="612"/>
        <v>0</v>
      </c>
    </row>
    <row r="618" spans="1:21" hidden="1">
      <c r="A618" s="48"/>
      <c r="B618" s="43"/>
      <c r="C618" s="49"/>
      <c r="D618" s="76"/>
      <c r="E618" s="164">
        <v>613300</v>
      </c>
      <c r="F618" s="169" t="s">
        <v>77</v>
      </c>
      <c r="G618" s="99">
        <f>Godišnji!G617</f>
        <v>6000</v>
      </c>
      <c r="H618" s="100">
        <f>Godišnji!H617</f>
        <v>0</v>
      </c>
      <c r="I618" s="98">
        <f t="shared" si="606"/>
        <v>6000</v>
      </c>
      <c r="J618" s="52"/>
      <c r="K618" s="53"/>
      <c r="L618" s="98">
        <f t="shared" si="607"/>
        <v>0</v>
      </c>
      <c r="M618" s="52"/>
      <c r="N618" s="53"/>
      <c r="O618" s="98">
        <f t="shared" si="608"/>
        <v>0</v>
      </c>
      <c r="P618" s="52"/>
      <c r="Q618" s="53"/>
      <c r="R618" s="98">
        <f t="shared" si="609"/>
        <v>0</v>
      </c>
      <c r="S618" s="99">
        <f t="shared" si="610"/>
        <v>0</v>
      </c>
      <c r="T618" s="100">
        <f t="shared" si="611"/>
        <v>0</v>
      </c>
      <c r="U618" s="101">
        <f t="shared" si="612"/>
        <v>0</v>
      </c>
    </row>
    <row r="619" spans="1:21" hidden="1">
      <c r="A619" s="48"/>
      <c r="B619" s="43"/>
      <c r="C619" s="49"/>
      <c r="D619" s="76"/>
      <c r="E619" s="164">
        <v>613400</v>
      </c>
      <c r="F619" s="169" t="s">
        <v>78</v>
      </c>
      <c r="G619" s="99">
        <f>Godišnji!G618</f>
        <v>12000</v>
      </c>
      <c r="H619" s="100">
        <f>Godišnji!H618</f>
        <v>0</v>
      </c>
      <c r="I619" s="98">
        <f t="shared" si="606"/>
        <v>12000</v>
      </c>
      <c r="J619" s="52"/>
      <c r="K619" s="53"/>
      <c r="L619" s="98">
        <f t="shared" si="607"/>
        <v>0</v>
      </c>
      <c r="M619" s="52"/>
      <c r="N619" s="53"/>
      <c r="O619" s="98">
        <f t="shared" si="608"/>
        <v>0</v>
      </c>
      <c r="P619" s="52"/>
      <c r="Q619" s="53"/>
      <c r="R619" s="98">
        <f t="shared" si="609"/>
        <v>0</v>
      </c>
      <c r="S619" s="99">
        <f t="shared" si="610"/>
        <v>0</v>
      </c>
      <c r="T619" s="100">
        <f t="shared" si="611"/>
        <v>0</v>
      </c>
      <c r="U619" s="101">
        <f t="shared" si="612"/>
        <v>0</v>
      </c>
    </row>
    <row r="620" spans="1:21" hidden="1">
      <c r="A620" s="48"/>
      <c r="B620" s="43"/>
      <c r="C620" s="49"/>
      <c r="D620" s="76"/>
      <c r="E620" s="164">
        <v>613500</v>
      </c>
      <c r="F620" s="169" t="s">
        <v>79</v>
      </c>
      <c r="G620" s="99">
        <f>Godišnji!G619</f>
        <v>500</v>
      </c>
      <c r="H620" s="100">
        <f>Godišnji!H619</f>
        <v>0</v>
      </c>
      <c r="I620" s="98">
        <f t="shared" si="606"/>
        <v>500</v>
      </c>
      <c r="J620" s="52"/>
      <c r="K620" s="53"/>
      <c r="L620" s="98">
        <f t="shared" si="607"/>
        <v>0</v>
      </c>
      <c r="M620" s="52"/>
      <c r="N620" s="53"/>
      <c r="O620" s="98">
        <f t="shared" si="608"/>
        <v>0</v>
      </c>
      <c r="P620" s="52"/>
      <c r="Q620" s="53"/>
      <c r="R620" s="98">
        <f t="shared" si="609"/>
        <v>0</v>
      </c>
      <c r="S620" s="99">
        <f t="shared" si="610"/>
        <v>0</v>
      </c>
      <c r="T620" s="100">
        <f t="shared" si="611"/>
        <v>0</v>
      </c>
      <c r="U620" s="101">
        <f t="shared" si="612"/>
        <v>0</v>
      </c>
    </row>
    <row r="621" spans="1:21" hidden="1">
      <c r="A621" s="48"/>
      <c r="B621" s="43"/>
      <c r="C621" s="49"/>
      <c r="D621" s="76"/>
      <c r="E621" s="164">
        <v>613600</v>
      </c>
      <c r="F621" s="169" t="s">
        <v>82</v>
      </c>
      <c r="G621" s="99">
        <f>Godišnji!G620</f>
        <v>0</v>
      </c>
      <c r="H621" s="100">
        <f>Godišnji!H620</f>
        <v>0</v>
      </c>
      <c r="I621" s="98">
        <f t="shared" si="606"/>
        <v>0</v>
      </c>
      <c r="J621" s="52"/>
      <c r="K621" s="53"/>
      <c r="L621" s="98">
        <f t="shared" si="607"/>
        <v>0</v>
      </c>
      <c r="M621" s="52"/>
      <c r="N621" s="53"/>
      <c r="O621" s="98">
        <f t="shared" si="608"/>
        <v>0</v>
      </c>
      <c r="P621" s="52"/>
      <c r="Q621" s="53"/>
      <c r="R621" s="98">
        <f t="shared" si="609"/>
        <v>0</v>
      </c>
      <c r="S621" s="99">
        <f t="shared" si="610"/>
        <v>0</v>
      </c>
      <c r="T621" s="100">
        <f t="shared" si="611"/>
        <v>0</v>
      </c>
      <c r="U621" s="101">
        <f t="shared" si="612"/>
        <v>0</v>
      </c>
    </row>
    <row r="622" spans="1:21" hidden="1">
      <c r="A622" s="48"/>
      <c r="B622" s="43"/>
      <c r="C622" s="49"/>
      <c r="D622" s="76"/>
      <c r="E622" s="164">
        <v>613700</v>
      </c>
      <c r="F622" s="169" t="s">
        <v>80</v>
      </c>
      <c r="G622" s="99">
        <f>Godišnji!G621</f>
        <v>11000</v>
      </c>
      <c r="H622" s="100">
        <f>Godišnji!H621</f>
        <v>0</v>
      </c>
      <c r="I622" s="98">
        <f t="shared" si="606"/>
        <v>11000</v>
      </c>
      <c r="J622" s="52"/>
      <c r="K622" s="53"/>
      <c r="L622" s="98">
        <f t="shared" si="607"/>
        <v>0</v>
      </c>
      <c r="M622" s="52"/>
      <c r="N622" s="53"/>
      <c r="O622" s="98">
        <f t="shared" si="608"/>
        <v>0</v>
      </c>
      <c r="P622" s="52"/>
      <c r="Q622" s="53"/>
      <c r="R622" s="98">
        <f t="shared" si="609"/>
        <v>0</v>
      </c>
      <c r="S622" s="99">
        <f t="shared" si="610"/>
        <v>0</v>
      </c>
      <c r="T622" s="100">
        <f t="shared" si="611"/>
        <v>0</v>
      </c>
      <c r="U622" s="101">
        <f t="shared" si="612"/>
        <v>0</v>
      </c>
    </row>
    <row r="623" spans="1:21" hidden="1">
      <c r="A623" s="48"/>
      <c r="B623" s="43"/>
      <c r="C623" s="49"/>
      <c r="D623" s="76"/>
      <c r="E623" s="164">
        <v>613800</v>
      </c>
      <c r="F623" s="169" t="s">
        <v>83</v>
      </c>
      <c r="G623" s="99">
        <f>Godišnji!G622</f>
        <v>0</v>
      </c>
      <c r="H623" s="100">
        <f>Godišnji!H622</f>
        <v>0</v>
      </c>
      <c r="I623" s="98">
        <f t="shared" si="606"/>
        <v>0</v>
      </c>
      <c r="J623" s="52"/>
      <c r="K623" s="53"/>
      <c r="L623" s="98">
        <f t="shared" si="607"/>
        <v>0</v>
      </c>
      <c r="M623" s="52"/>
      <c r="N623" s="53"/>
      <c r="O623" s="98">
        <f t="shared" si="608"/>
        <v>0</v>
      </c>
      <c r="P623" s="52"/>
      <c r="Q623" s="53"/>
      <c r="R623" s="98">
        <f t="shared" si="609"/>
        <v>0</v>
      </c>
      <c r="S623" s="99">
        <f t="shared" si="610"/>
        <v>0</v>
      </c>
      <c r="T623" s="100">
        <f t="shared" si="611"/>
        <v>0</v>
      </c>
      <c r="U623" s="101">
        <f t="shared" si="612"/>
        <v>0</v>
      </c>
    </row>
    <row r="624" spans="1:21" hidden="1">
      <c r="A624" s="48"/>
      <c r="B624" s="43"/>
      <c r="C624" s="49"/>
      <c r="D624" s="76"/>
      <c r="E624" s="164">
        <v>613900</v>
      </c>
      <c r="F624" s="169" t="s">
        <v>81</v>
      </c>
      <c r="G624" s="99">
        <f>Godišnji!G623</f>
        <v>36000</v>
      </c>
      <c r="H624" s="100">
        <f>Godišnji!H623</f>
        <v>0</v>
      </c>
      <c r="I624" s="98">
        <f t="shared" si="606"/>
        <v>36000</v>
      </c>
      <c r="J624" s="52"/>
      <c r="K624" s="53"/>
      <c r="L624" s="98">
        <f t="shared" si="607"/>
        <v>0</v>
      </c>
      <c r="M624" s="52"/>
      <c r="N624" s="53"/>
      <c r="O624" s="98">
        <f t="shared" si="608"/>
        <v>0</v>
      </c>
      <c r="P624" s="52"/>
      <c r="Q624" s="53"/>
      <c r="R624" s="98">
        <f t="shared" si="609"/>
        <v>0</v>
      </c>
      <c r="S624" s="99">
        <f t="shared" si="610"/>
        <v>0</v>
      </c>
      <c r="T624" s="100">
        <f t="shared" si="611"/>
        <v>0</v>
      </c>
      <c r="U624" s="101">
        <f t="shared" si="612"/>
        <v>0</v>
      </c>
    </row>
    <row r="625" spans="1:21" hidden="1">
      <c r="A625" s="48"/>
      <c r="B625" s="43"/>
      <c r="C625" s="49"/>
      <c r="D625" s="76"/>
      <c r="E625" s="164">
        <v>613900</v>
      </c>
      <c r="F625" s="169" t="s">
        <v>84</v>
      </c>
      <c r="G625" s="99">
        <f>Godišnji!G624</f>
        <v>0</v>
      </c>
      <c r="H625" s="100">
        <f>Godišnji!H624</f>
        <v>0</v>
      </c>
      <c r="I625" s="98">
        <f t="shared" si="606"/>
        <v>0</v>
      </c>
      <c r="J625" s="52"/>
      <c r="K625" s="53"/>
      <c r="L625" s="98">
        <f t="shared" si="607"/>
        <v>0</v>
      </c>
      <c r="M625" s="52"/>
      <c r="N625" s="53"/>
      <c r="O625" s="98">
        <f t="shared" si="608"/>
        <v>0</v>
      </c>
      <c r="P625" s="52"/>
      <c r="Q625" s="53"/>
      <c r="R625" s="98">
        <f t="shared" si="609"/>
        <v>0</v>
      </c>
      <c r="S625" s="99">
        <f t="shared" si="610"/>
        <v>0</v>
      </c>
      <c r="T625" s="100">
        <f t="shared" si="611"/>
        <v>0</v>
      </c>
      <c r="U625" s="101">
        <f t="shared" si="612"/>
        <v>0</v>
      </c>
    </row>
    <row r="626" spans="1:21" hidden="1">
      <c r="A626" s="40"/>
      <c r="B626" s="41"/>
      <c r="C626" s="42"/>
      <c r="D626" s="76"/>
      <c r="E626" s="163">
        <v>821000</v>
      </c>
      <c r="F626" s="167" t="s">
        <v>85</v>
      </c>
      <c r="G626" s="94">
        <f>SUM(G627:G628)</f>
        <v>5000</v>
      </c>
      <c r="H626" s="95">
        <f t="shared" ref="H626:U626" si="613">SUM(H627:H628)</f>
        <v>0</v>
      </c>
      <c r="I626" s="96">
        <f t="shared" si="613"/>
        <v>5000</v>
      </c>
      <c r="J626" s="94">
        <f t="shared" si="613"/>
        <v>0</v>
      </c>
      <c r="K626" s="95">
        <f t="shared" si="613"/>
        <v>0</v>
      </c>
      <c r="L626" s="96">
        <f t="shared" si="613"/>
        <v>0</v>
      </c>
      <c r="M626" s="94">
        <f t="shared" si="613"/>
        <v>0</v>
      </c>
      <c r="N626" s="95">
        <f t="shared" si="613"/>
        <v>0</v>
      </c>
      <c r="O626" s="96">
        <f t="shared" si="613"/>
        <v>0</v>
      </c>
      <c r="P626" s="94">
        <f t="shared" si="613"/>
        <v>0</v>
      </c>
      <c r="Q626" s="95">
        <f t="shared" si="613"/>
        <v>0</v>
      </c>
      <c r="R626" s="96">
        <f t="shared" si="613"/>
        <v>0</v>
      </c>
      <c r="S626" s="94">
        <f t="shared" si="613"/>
        <v>0</v>
      </c>
      <c r="T626" s="95">
        <f t="shared" si="613"/>
        <v>0</v>
      </c>
      <c r="U626" s="97">
        <f t="shared" si="613"/>
        <v>0</v>
      </c>
    </row>
    <row r="627" spans="1:21" hidden="1">
      <c r="A627" s="48"/>
      <c r="B627" s="43"/>
      <c r="C627" s="49"/>
      <c r="D627" s="76"/>
      <c r="E627" s="164">
        <v>821200</v>
      </c>
      <c r="F627" s="168" t="s">
        <v>86</v>
      </c>
      <c r="G627" s="99">
        <f>Godišnji!G626</f>
        <v>0</v>
      </c>
      <c r="H627" s="100">
        <f>Godišnji!H626</f>
        <v>0</v>
      </c>
      <c r="I627" s="98">
        <f>SUM(G627:H627)</f>
        <v>0</v>
      </c>
      <c r="J627" s="52"/>
      <c r="K627" s="53"/>
      <c r="L627" s="98">
        <f>SUM(J627:K627)</f>
        <v>0</v>
      </c>
      <c r="M627" s="52"/>
      <c r="N627" s="53"/>
      <c r="O627" s="98">
        <f>SUM(M627:N627)</f>
        <v>0</v>
      </c>
      <c r="P627" s="52"/>
      <c r="Q627" s="53"/>
      <c r="R627" s="98">
        <f>SUM(P627:Q627)</f>
        <v>0</v>
      </c>
      <c r="S627" s="99">
        <f t="shared" ref="S627" si="614">P627+M627+J627</f>
        <v>0</v>
      </c>
      <c r="T627" s="100">
        <f t="shared" ref="T627:T628" si="615">Q627+N627+K627</f>
        <v>0</v>
      </c>
      <c r="U627" s="101">
        <f>SUM(S627:T627)</f>
        <v>0</v>
      </c>
    </row>
    <row r="628" spans="1:21" ht="12.75" hidden="1" thickBot="1">
      <c r="A628" s="55"/>
      <c r="B628" s="56"/>
      <c r="C628" s="57"/>
      <c r="D628" s="81"/>
      <c r="E628" s="165">
        <v>821300</v>
      </c>
      <c r="F628" s="170" t="s">
        <v>87</v>
      </c>
      <c r="G628" s="103">
        <f>Godišnji!G627</f>
        <v>5000</v>
      </c>
      <c r="H628" s="104">
        <f>Godišnji!H627</f>
        <v>0</v>
      </c>
      <c r="I628" s="102">
        <f>SUM(G628:H628)</f>
        <v>5000</v>
      </c>
      <c r="J628" s="60"/>
      <c r="K628" s="61"/>
      <c r="L628" s="102">
        <f>SUM(J628:K628)</f>
        <v>0</v>
      </c>
      <c r="M628" s="60"/>
      <c r="N628" s="61"/>
      <c r="O628" s="102">
        <f>SUM(M628:N628)</f>
        <v>0</v>
      </c>
      <c r="P628" s="60"/>
      <c r="Q628" s="61"/>
      <c r="R628" s="102">
        <f>SUM(P628:Q628)</f>
        <v>0</v>
      </c>
      <c r="S628" s="103">
        <f>P628+M628+J628</f>
        <v>0</v>
      </c>
      <c r="T628" s="104">
        <f t="shared" si="615"/>
        <v>0</v>
      </c>
      <c r="U628" s="105">
        <f>SUM(S628:T628)</f>
        <v>0</v>
      </c>
    </row>
    <row r="629" spans="1:21" ht="12.75" hidden="1" thickBot="1">
      <c r="A629" s="62"/>
      <c r="B629" s="63"/>
      <c r="C629" s="64"/>
      <c r="D629" s="87"/>
      <c r="E629" s="63"/>
      <c r="F629" s="171" t="s">
        <v>177</v>
      </c>
      <c r="G629" s="106">
        <f>G609+G613+G615+G626</f>
        <v>1249690</v>
      </c>
      <c r="H629" s="107">
        <f t="shared" ref="H629:U629" si="616">H609+H613+H615+H626</f>
        <v>0</v>
      </c>
      <c r="I629" s="108">
        <f t="shared" si="616"/>
        <v>1249690</v>
      </c>
      <c r="J629" s="106">
        <f t="shared" si="616"/>
        <v>0</v>
      </c>
      <c r="K629" s="107">
        <f t="shared" si="616"/>
        <v>0</v>
      </c>
      <c r="L629" s="108">
        <f t="shared" si="616"/>
        <v>0</v>
      </c>
      <c r="M629" s="106">
        <f t="shared" si="616"/>
        <v>0</v>
      </c>
      <c r="N629" s="107">
        <f t="shared" si="616"/>
        <v>0</v>
      </c>
      <c r="O629" s="108">
        <f t="shared" si="616"/>
        <v>0</v>
      </c>
      <c r="P629" s="106">
        <f t="shared" si="616"/>
        <v>0</v>
      </c>
      <c r="Q629" s="107">
        <f t="shared" si="616"/>
        <v>0</v>
      </c>
      <c r="R629" s="108">
        <f t="shared" si="616"/>
        <v>0</v>
      </c>
      <c r="S629" s="106">
        <f t="shared" si="616"/>
        <v>0</v>
      </c>
      <c r="T629" s="107">
        <f t="shared" si="616"/>
        <v>0</v>
      </c>
      <c r="U629" s="109">
        <f t="shared" si="616"/>
        <v>0</v>
      </c>
    </row>
    <row r="630" spans="1:21" hidden="1">
      <c r="D630" s="67"/>
      <c r="G630" s="179"/>
      <c r="H630" s="179"/>
      <c r="I630" s="179"/>
      <c r="U630" s="137"/>
    </row>
    <row r="631" spans="1:21" hidden="1">
      <c r="A631" s="172" t="s">
        <v>160</v>
      </c>
      <c r="B631" s="173" t="s">
        <v>176</v>
      </c>
      <c r="C631" s="174" t="s">
        <v>88</v>
      </c>
      <c r="D631" s="76"/>
      <c r="E631" s="43"/>
      <c r="F631" s="167" t="s">
        <v>39</v>
      </c>
      <c r="G631" s="180"/>
      <c r="H631" s="181"/>
      <c r="I631" s="182"/>
      <c r="J631" s="48"/>
      <c r="K631" s="43"/>
      <c r="L631" s="49"/>
      <c r="M631" s="48"/>
      <c r="N631" s="43"/>
      <c r="O631" s="49"/>
      <c r="P631" s="48"/>
      <c r="Q631" s="43"/>
      <c r="R631" s="49"/>
      <c r="S631" s="48"/>
      <c r="T631" s="43"/>
      <c r="U631" s="74"/>
    </row>
    <row r="632" spans="1:21" hidden="1">
      <c r="A632" s="40"/>
      <c r="B632" s="41"/>
      <c r="C632" s="42"/>
      <c r="D632" s="76"/>
      <c r="E632" s="163">
        <v>611000</v>
      </c>
      <c r="F632" s="167" t="s">
        <v>69</v>
      </c>
      <c r="G632" s="94">
        <f>SUM(G633:G635)</f>
        <v>2157050</v>
      </c>
      <c r="H632" s="95">
        <f t="shared" ref="H632:U632" si="617">SUM(H633:H635)</f>
        <v>0</v>
      </c>
      <c r="I632" s="96">
        <f t="shared" si="617"/>
        <v>2157050</v>
      </c>
      <c r="J632" s="94">
        <f t="shared" si="617"/>
        <v>0</v>
      </c>
      <c r="K632" s="95">
        <f t="shared" si="617"/>
        <v>0</v>
      </c>
      <c r="L632" s="96">
        <f t="shared" si="617"/>
        <v>0</v>
      </c>
      <c r="M632" s="94">
        <f t="shared" si="617"/>
        <v>0</v>
      </c>
      <c r="N632" s="95">
        <f t="shared" si="617"/>
        <v>0</v>
      </c>
      <c r="O632" s="96">
        <f t="shared" si="617"/>
        <v>0</v>
      </c>
      <c r="P632" s="94">
        <f t="shared" si="617"/>
        <v>0</v>
      </c>
      <c r="Q632" s="95">
        <f t="shared" si="617"/>
        <v>0</v>
      </c>
      <c r="R632" s="96">
        <f t="shared" si="617"/>
        <v>0</v>
      </c>
      <c r="S632" s="94">
        <f t="shared" si="617"/>
        <v>0</v>
      </c>
      <c r="T632" s="95">
        <f t="shared" si="617"/>
        <v>0</v>
      </c>
      <c r="U632" s="97">
        <f t="shared" si="617"/>
        <v>0</v>
      </c>
    </row>
    <row r="633" spans="1:21" hidden="1">
      <c r="A633" s="48"/>
      <c r="B633" s="43"/>
      <c r="C633" s="49"/>
      <c r="D633" s="76"/>
      <c r="E633" s="164">
        <v>611100</v>
      </c>
      <c r="F633" s="168" t="s">
        <v>70</v>
      </c>
      <c r="G633" s="99">
        <f>Godišnji!G632</f>
        <v>1777250</v>
      </c>
      <c r="H633" s="100">
        <f>Godišnji!H632</f>
        <v>0</v>
      </c>
      <c r="I633" s="98">
        <f>SUM(G633:H633)</f>
        <v>1777250</v>
      </c>
      <c r="J633" s="52"/>
      <c r="K633" s="53"/>
      <c r="L633" s="98">
        <f>SUM(J633:K633)</f>
        <v>0</v>
      </c>
      <c r="M633" s="52"/>
      <c r="N633" s="53"/>
      <c r="O633" s="98">
        <f>SUM(M633:N633)</f>
        <v>0</v>
      </c>
      <c r="P633" s="52"/>
      <c r="Q633" s="53"/>
      <c r="R633" s="98">
        <f>SUM(P633:Q633)</f>
        <v>0</v>
      </c>
      <c r="S633" s="99">
        <f>P633+M633+J633</f>
        <v>0</v>
      </c>
      <c r="T633" s="100">
        <f>Q633+N633+K633</f>
        <v>0</v>
      </c>
      <c r="U633" s="101">
        <f>SUM(S633:T633)</f>
        <v>0</v>
      </c>
    </row>
    <row r="634" spans="1:21" hidden="1">
      <c r="A634" s="48"/>
      <c r="B634" s="43"/>
      <c r="C634" s="49"/>
      <c r="D634" s="76"/>
      <c r="E634" s="164">
        <v>611200</v>
      </c>
      <c r="F634" s="168" t="s">
        <v>71</v>
      </c>
      <c r="G634" s="99">
        <f>Godišnji!G633</f>
        <v>379800</v>
      </c>
      <c r="H634" s="100">
        <f>Godišnji!H633</f>
        <v>0</v>
      </c>
      <c r="I634" s="98">
        <f t="shared" ref="I634:I635" si="618">SUM(G634:H634)</f>
        <v>379800</v>
      </c>
      <c r="J634" s="52"/>
      <c r="K634" s="53"/>
      <c r="L634" s="98">
        <f t="shared" ref="L634:L635" si="619">SUM(J634:K634)</f>
        <v>0</v>
      </c>
      <c r="M634" s="52"/>
      <c r="N634" s="53"/>
      <c r="O634" s="98">
        <f t="shared" ref="O634:O635" si="620">SUM(M634:N634)</f>
        <v>0</v>
      </c>
      <c r="P634" s="52"/>
      <c r="Q634" s="53"/>
      <c r="R634" s="98">
        <f t="shared" ref="R634:R635" si="621">SUM(P634:Q634)</f>
        <v>0</v>
      </c>
      <c r="S634" s="99">
        <f t="shared" ref="S634:S635" si="622">P634+M634+J634</f>
        <v>0</v>
      </c>
      <c r="T634" s="100">
        <f t="shared" ref="T634:T635" si="623">Q634+N634+K634</f>
        <v>0</v>
      </c>
      <c r="U634" s="101">
        <f t="shared" ref="U634:U635" si="624">SUM(S634:T634)</f>
        <v>0</v>
      </c>
    </row>
    <row r="635" spans="1:21" hidden="1">
      <c r="A635" s="48"/>
      <c r="B635" s="43"/>
      <c r="C635" s="49"/>
      <c r="D635" s="76"/>
      <c r="E635" s="164">
        <v>611200</v>
      </c>
      <c r="F635" s="168" t="s">
        <v>72</v>
      </c>
      <c r="G635" s="99">
        <f>Godišnji!G634</f>
        <v>0</v>
      </c>
      <c r="H635" s="100">
        <f>Godišnji!H634</f>
        <v>0</v>
      </c>
      <c r="I635" s="98">
        <f t="shared" si="618"/>
        <v>0</v>
      </c>
      <c r="J635" s="52"/>
      <c r="K635" s="53"/>
      <c r="L635" s="98">
        <f t="shared" si="619"/>
        <v>0</v>
      </c>
      <c r="M635" s="52"/>
      <c r="N635" s="53"/>
      <c r="O635" s="98">
        <f t="shared" si="620"/>
        <v>0</v>
      </c>
      <c r="P635" s="52"/>
      <c r="Q635" s="53"/>
      <c r="R635" s="98">
        <f t="shared" si="621"/>
        <v>0</v>
      </c>
      <c r="S635" s="99">
        <f t="shared" si="622"/>
        <v>0</v>
      </c>
      <c r="T635" s="100">
        <f t="shared" si="623"/>
        <v>0</v>
      </c>
      <c r="U635" s="101">
        <f t="shared" si="624"/>
        <v>0</v>
      </c>
    </row>
    <row r="636" spans="1:21" hidden="1">
      <c r="A636" s="40"/>
      <c r="B636" s="41"/>
      <c r="C636" s="42"/>
      <c r="D636" s="76"/>
      <c r="E636" s="163">
        <v>612000</v>
      </c>
      <c r="F636" s="167" t="s">
        <v>73</v>
      </c>
      <c r="G636" s="94">
        <f>G637</f>
        <v>190200</v>
      </c>
      <c r="H636" s="95">
        <f t="shared" ref="H636:U636" si="625">H637</f>
        <v>0</v>
      </c>
      <c r="I636" s="96">
        <f t="shared" si="625"/>
        <v>190200</v>
      </c>
      <c r="J636" s="94">
        <f t="shared" si="625"/>
        <v>0</v>
      </c>
      <c r="K636" s="95">
        <f t="shared" si="625"/>
        <v>0</v>
      </c>
      <c r="L636" s="96">
        <f t="shared" si="625"/>
        <v>0</v>
      </c>
      <c r="M636" s="94">
        <f t="shared" si="625"/>
        <v>0</v>
      </c>
      <c r="N636" s="95">
        <f t="shared" si="625"/>
        <v>0</v>
      </c>
      <c r="O636" s="96">
        <f t="shared" si="625"/>
        <v>0</v>
      </c>
      <c r="P636" s="94">
        <f t="shared" si="625"/>
        <v>0</v>
      </c>
      <c r="Q636" s="95">
        <f t="shared" si="625"/>
        <v>0</v>
      </c>
      <c r="R636" s="96">
        <f t="shared" si="625"/>
        <v>0</v>
      </c>
      <c r="S636" s="94">
        <f t="shared" si="625"/>
        <v>0</v>
      </c>
      <c r="T636" s="95">
        <f t="shared" si="625"/>
        <v>0</v>
      </c>
      <c r="U636" s="97">
        <f t="shared" si="625"/>
        <v>0</v>
      </c>
    </row>
    <row r="637" spans="1:21" hidden="1">
      <c r="A637" s="48"/>
      <c r="B637" s="43"/>
      <c r="C637" s="49"/>
      <c r="D637" s="76"/>
      <c r="E637" s="164">
        <v>612100</v>
      </c>
      <c r="F637" s="168" t="s">
        <v>73</v>
      </c>
      <c r="G637" s="99">
        <f>Godišnji!G636</f>
        <v>190200</v>
      </c>
      <c r="H637" s="100">
        <f>Godišnji!H636</f>
        <v>0</v>
      </c>
      <c r="I637" s="98">
        <f>SUM(G637:H637)</f>
        <v>190200</v>
      </c>
      <c r="J637" s="52"/>
      <c r="K637" s="53"/>
      <c r="L637" s="98">
        <f>SUM(J637:K637)</f>
        <v>0</v>
      </c>
      <c r="M637" s="52"/>
      <c r="N637" s="53"/>
      <c r="O637" s="98">
        <f>SUM(M637:N637)</f>
        <v>0</v>
      </c>
      <c r="P637" s="52"/>
      <c r="Q637" s="53"/>
      <c r="R637" s="98">
        <f>SUM(P637:Q637)</f>
        <v>0</v>
      </c>
      <c r="S637" s="99">
        <f>P637+M637+J637</f>
        <v>0</v>
      </c>
      <c r="T637" s="100">
        <f>Q637+N637+K637</f>
        <v>0</v>
      </c>
      <c r="U637" s="101">
        <f>SUM(S637:T637)</f>
        <v>0</v>
      </c>
    </row>
    <row r="638" spans="1:21" hidden="1">
      <c r="A638" s="40"/>
      <c r="B638" s="41"/>
      <c r="C638" s="42"/>
      <c r="D638" s="76"/>
      <c r="E638" s="163">
        <v>613000</v>
      </c>
      <c r="F638" s="167" t="s">
        <v>74</v>
      </c>
      <c r="G638" s="94">
        <f>SUM(G639:G648)</f>
        <v>222000</v>
      </c>
      <c r="H638" s="95">
        <f t="shared" ref="H638:U638" si="626">SUM(H639:H648)</f>
        <v>0</v>
      </c>
      <c r="I638" s="96">
        <f t="shared" si="626"/>
        <v>222000</v>
      </c>
      <c r="J638" s="94">
        <f t="shared" si="626"/>
        <v>0</v>
      </c>
      <c r="K638" s="95">
        <f t="shared" si="626"/>
        <v>0</v>
      </c>
      <c r="L638" s="96">
        <f t="shared" si="626"/>
        <v>0</v>
      </c>
      <c r="M638" s="94">
        <f t="shared" si="626"/>
        <v>0</v>
      </c>
      <c r="N638" s="95">
        <f t="shared" si="626"/>
        <v>0</v>
      </c>
      <c r="O638" s="96">
        <f t="shared" si="626"/>
        <v>0</v>
      </c>
      <c r="P638" s="94">
        <f t="shared" si="626"/>
        <v>0</v>
      </c>
      <c r="Q638" s="95">
        <f t="shared" si="626"/>
        <v>0</v>
      </c>
      <c r="R638" s="96">
        <f t="shared" si="626"/>
        <v>0</v>
      </c>
      <c r="S638" s="94">
        <f t="shared" si="626"/>
        <v>0</v>
      </c>
      <c r="T638" s="95">
        <f t="shared" si="626"/>
        <v>0</v>
      </c>
      <c r="U638" s="97">
        <f t="shared" si="626"/>
        <v>0</v>
      </c>
    </row>
    <row r="639" spans="1:21" hidden="1">
      <c r="A639" s="48"/>
      <c r="B639" s="43"/>
      <c r="C639" s="49"/>
      <c r="D639" s="76"/>
      <c r="E639" s="164">
        <v>613100</v>
      </c>
      <c r="F639" s="169" t="s">
        <v>75</v>
      </c>
      <c r="G639" s="99">
        <f>Godišnji!G638</f>
        <v>12000</v>
      </c>
      <c r="H639" s="100">
        <f>Godišnji!H638</f>
        <v>0</v>
      </c>
      <c r="I639" s="98">
        <f t="shared" ref="I639:I648" si="627">SUM(G639:H639)</f>
        <v>12000</v>
      </c>
      <c r="J639" s="52"/>
      <c r="K639" s="53"/>
      <c r="L639" s="98">
        <f t="shared" ref="L639:L648" si="628">SUM(J639:K639)</f>
        <v>0</v>
      </c>
      <c r="M639" s="52"/>
      <c r="N639" s="53"/>
      <c r="O639" s="98">
        <f t="shared" ref="O639:O648" si="629">SUM(M639:N639)</f>
        <v>0</v>
      </c>
      <c r="P639" s="52"/>
      <c r="Q639" s="53"/>
      <c r="R639" s="98">
        <f t="shared" ref="R639:R648" si="630">SUM(P639:Q639)</f>
        <v>0</v>
      </c>
      <c r="S639" s="99">
        <f t="shared" ref="S639:S648" si="631">P639+M639+J639</f>
        <v>0</v>
      </c>
      <c r="T639" s="100">
        <f t="shared" ref="T639:T648" si="632">Q639+N639+K639</f>
        <v>0</v>
      </c>
      <c r="U639" s="101">
        <f t="shared" ref="U639:U648" si="633">SUM(S639:T639)</f>
        <v>0</v>
      </c>
    </row>
    <row r="640" spans="1:21" hidden="1">
      <c r="A640" s="48"/>
      <c r="B640" s="43"/>
      <c r="C640" s="49"/>
      <c r="D640" s="76"/>
      <c r="E640" s="164">
        <v>613200</v>
      </c>
      <c r="F640" s="169" t="s">
        <v>76</v>
      </c>
      <c r="G640" s="99">
        <f>Godišnji!G639</f>
        <v>77000</v>
      </c>
      <c r="H640" s="100">
        <f>Godišnji!H639</f>
        <v>0</v>
      </c>
      <c r="I640" s="98">
        <f t="shared" si="627"/>
        <v>77000</v>
      </c>
      <c r="J640" s="52"/>
      <c r="K640" s="53"/>
      <c r="L640" s="98">
        <f t="shared" si="628"/>
        <v>0</v>
      </c>
      <c r="M640" s="52"/>
      <c r="N640" s="53"/>
      <c r="O640" s="98">
        <f t="shared" si="629"/>
        <v>0</v>
      </c>
      <c r="P640" s="52"/>
      <c r="Q640" s="53"/>
      <c r="R640" s="98">
        <f t="shared" si="630"/>
        <v>0</v>
      </c>
      <c r="S640" s="99">
        <f t="shared" si="631"/>
        <v>0</v>
      </c>
      <c r="T640" s="100">
        <f t="shared" si="632"/>
        <v>0</v>
      </c>
      <c r="U640" s="101">
        <f t="shared" si="633"/>
        <v>0</v>
      </c>
    </row>
    <row r="641" spans="1:21" hidden="1">
      <c r="A641" s="48"/>
      <c r="B641" s="43"/>
      <c r="C641" s="49"/>
      <c r="D641" s="76"/>
      <c r="E641" s="164">
        <v>613300</v>
      </c>
      <c r="F641" s="169" t="s">
        <v>77</v>
      </c>
      <c r="G641" s="99">
        <f>Godišnji!G640</f>
        <v>11000</v>
      </c>
      <c r="H641" s="100">
        <f>Godišnji!H640</f>
        <v>0</v>
      </c>
      <c r="I641" s="98">
        <f t="shared" si="627"/>
        <v>11000</v>
      </c>
      <c r="J641" s="52"/>
      <c r="K641" s="53"/>
      <c r="L641" s="98">
        <f t="shared" si="628"/>
        <v>0</v>
      </c>
      <c r="M641" s="52"/>
      <c r="N641" s="53"/>
      <c r="O641" s="98">
        <f t="shared" si="629"/>
        <v>0</v>
      </c>
      <c r="P641" s="52"/>
      <c r="Q641" s="53"/>
      <c r="R641" s="98">
        <f t="shared" si="630"/>
        <v>0</v>
      </c>
      <c r="S641" s="99">
        <f t="shared" si="631"/>
        <v>0</v>
      </c>
      <c r="T641" s="100">
        <f t="shared" si="632"/>
        <v>0</v>
      </c>
      <c r="U641" s="101">
        <f t="shared" si="633"/>
        <v>0</v>
      </c>
    </row>
    <row r="642" spans="1:21" hidden="1">
      <c r="A642" s="48"/>
      <c r="B642" s="43"/>
      <c r="C642" s="49"/>
      <c r="D642" s="76"/>
      <c r="E642" s="164">
        <v>613400</v>
      </c>
      <c r="F642" s="169" t="s">
        <v>78</v>
      </c>
      <c r="G642" s="99">
        <f>Godišnji!G641</f>
        <v>22000</v>
      </c>
      <c r="H642" s="100">
        <f>Godišnji!H641</f>
        <v>0</v>
      </c>
      <c r="I642" s="98">
        <f t="shared" si="627"/>
        <v>22000</v>
      </c>
      <c r="J642" s="52"/>
      <c r="K642" s="53"/>
      <c r="L642" s="98">
        <f t="shared" si="628"/>
        <v>0</v>
      </c>
      <c r="M642" s="52"/>
      <c r="N642" s="53"/>
      <c r="O642" s="98">
        <f t="shared" si="629"/>
        <v>0</v>
      </c>
      <c r="P642" s="52"/>
      <c r="Q642" s="53"/>
      <c r="R642" s="98">
        <f t="shared" si="630"/>
        <v>0</v>
      </c>
      <c r="S642" s="99">
        <f t="shared" si="631"/>
        <v>0</v>
      </c>
      <c r="T642" s="100">
        <f t="shared" si="632"/>
        <v>0</v>
      </c>
      <c r="U642" s="101">
        <f t="shared" si="633"/>
        <v>0</v>
      </c>
    </row>
    <row r="643" spans="1:21" hidden="1">
      <c r="A643" s="48"/>
      <c r="B643" s="43"/>
      <c r="C643" s="49"/>
      <c r="D643" s="76"/>
      <c r="E643" s="164">
        <v>613500</v>
      </c>
      <c r="F643" s="169" t="s">
        <v>79</v>
      </c>
      <c r="G643" s="99">
        <f>Godišnji!G642</f>
        <v>1500</v>
      </c>
      <c r="H643" s="100">
        <f>Godišnji!H642</f>
        <v>0</v>
      </c>
      <c r="I643" s="98">
        <f t="shared" si="627"/>
        <v>1500</v>
      </c>
      <c r="J643" s="52"/>
      <c r="K643" s="53"/>
      <c r="L643" s="98">
        <f t="shared" si="628"/>
        <v>0</v>
      </c>
      <c r="M643" s="52"/>
      <c r="N643" s="53"/>
      <c r="O643" s="98">
        <f t="shared" si="629"/>
        <v>0</v>
      </c>
      <c r="P643" s="52"/>
      <c r="Q643" s="53"/>
      <c r="R643" s="98">
        <f t="shared" si="630"/>
        <v>0</v>
      </c>
      <c r="S643" s="99">
        <f t="shared" si="631"/>
        <v>0</v>
      </c>
      <c r="T643" s="100">
        <f t="shared" si="632"/>
        <v>0</v>
      </c>
      <c r="U643" s="101">
        <f t="shared" si="633"/>
        <v>0</v>
      </c>
    </row>
    <row r="644" spans="1:21" hidden="1">
      <c r="A644" s="48"/>
      <c r="B644" s="43"/>
      <c r="C644" s="49"/>
      <c r="D644" s="76"/>
      <c r="E644" s="164">
        <v>613600</v>
      </c>
      <c r="F644" s="169" t="s">
        <v>82</v>
      </c>
      <c r="G644" s="99">
        <f>Godišnji!G643</f>
        <v>0</v>
      </c>
      <c r="H644" s="100">
        <f>Godišnji!H643</f>
        <v>0</v>
      </c>
      <c r="I644" s="98">
        <f t="shared" si="627"/>
        <v>0</v>
      </c>
      <c r="J644" s="52"/>
      <c r="K644" s="53"/>
      <c r="L644" s="98">
        <f t="shared" si="628"/>
        <v>0</v>
      </c>
      <c r="M644" s="52"/>
      <c r="N644" s="53"/>
      <c r="O644" s="98">
        <f t="shared" si="629"/>
        <v>0</v>
      </c>
      <c r="P644" s="52"/>
      <c r="Q644" s="53"/>
      <c r="R644" s="98">
        <f t="shared" si="630"/>
        <v>0</v>
      </c>
      <c r="S644" s="99">
        <f t="shared" si="631"/>
        <v>0</v>
      </c>
      <c r="T644" s="100">
        <f t="shared" si="632"/>
        <v>0</v>
      </c>
      <c r="U644" s="101">
        <f t="shared" si="633"/>
        <v>0</v>
      </c>
    </row>
    <row r="645" spans="1:21" hidden="1">
      <c r="A645" s="48"/>
      <c r="B645" s="43"/>
      <c r="C645" s="49"/>
      <c r="D645" s="76"/>
      <c r="E645" s="164">
        <v>613700</v>
      </c>
      <c r="F645" s="169" t="s">
        <v>80</v>
      </c>
      <c r="G645" s="99">
        <f>Godišnji!G644</f>
        <v>26500</v>
      </c>
      <c r="H645" s="100">
        <f>Godišnji!H644</f>
        <v>0</v>
      </c>
      <c r="I645" s="98">
        <f t="shared" si="627"/>
        <v>26500</v>
      </c>
      <c r="J645" s="52"/>
      <c r="K645" s="53"/>
      <c r="L645" s="98">
        <f t="shared" si="628"/>
        <v>0</v>
      </c>
      <c r="M645" s="52"/>
      <c r="N645" s="53"/>
      <c r="O645" s="98">
        <f t="shared" si="629"/>
        <v>0</v>
      </c>
      <c r="P645" s="52"/>
      <c r="Q645" s="53"/>
      <c r="R645" s="98">
        <f t="shared" si="630"/>
        <v>0</v>
      </c>
      <c r="S645" s="99">
        <f t="shared" si="631"/>
        <v>0</v>
      </c>
      <c r="T645" s="100">
        <f t="shared" si="632"/>
        <v>0</v>
      </c>
      <c r="U645" s="101">
        <f t="shared" si="633"/>
        <v>0</v>
      </c>
    </row>
    <row r="646" spans="1:21" hidden="1">
      <c r="A646" s="48"/>
      <c r="B646" s="43"/>
      <c r="C646" s="49"/>
      <c r="D646" s="76"/>
      <c r="E646" s="164">
        <v>613800</v>
      </c>
      <c r="F646" s="169" t="s">
        <v>83</v>
      </c>
      <c r="G646" s="99">
        <f>Godišnji!G645</f>
        <v>0</v>
      </c>
      <c r="H646" s="100">
        <f>Godišnji!H645</f>
        <v>0</v>
      </c>
      <c r="I646" s="98">
        <f t="shared" si="627"/>
        <v>0</v>
      </c>
      <c r="J646" s="52"/>
      <c r="K646" s="53"/>
      <c r="L646" s="98">
        <f t="shared" si="628"/>
        <v>0</v>
      </c>
      <c r="M646" s="52"/>
      <c r="N646" s="53"/>
      <c r="O646" s="98">
        <f t="shared" si="629"/>
        <v>0</v>
      </c>
      <c r="P646" s="52"/>
      <c r="Q646" s="53"/>
      <c r="R646" s="98">
        <f t="shared" si="630"/>
        <v>0</v>
      </c>
      <c r="S646" s="99">
        <f t="shared" si="631"/>
        <v>0</v>
      </c>
      <c r="T646" s="100">
        <f t="shared" si="632"/>
        <v>0</v>
      </c>
      <c r="U646" s="101">
        <f t="shared" si="633"/>
        <v>0</v>
      </c>
    </row>
    <row r="647" spans="1:21" hidden="1">
      <c r="A647" s="48"/>
      <c r="B647" s="43"/>
      <c r="C647" s="49"/>
      <c r="D647" s="76"/>
      <c r="E647" s="164">
        <v>613900</v>
      </c>
      <c r="F647" s="169" t="s">
        <v>81</v>
      </c>
      <c r="G647" s="99">
        <f>Godišnji!G646</f>
        <v>72000</v>
      </c>
      <c r="H647" s="100">
        <f>Godišnji!H646</f>
        <v>0</v>
      </c>
      <c r="I647" s="98">
        <f t="shared" si="627"/>
        <v>72000</v>
      </c>
      <c r="J647" s="52"/>
      <c r="K647" s="53"/>
      <c r="L647" s="98">
        <f t="shared" si="628"/>
        <v>0</v>
      </c>
      <c r="M647" s="52"/>
      <c r="N647" s="53"/>
      <c r="O647" s="98">
        <f t="shared" si="629"/>
        <v>0</v>
      </c>
      <c r="P647" s="52"/>
      <c r="Q647" s="53"/>
      <c r="R647" s="98">
        <f t="shared" si="630"/>
        <v>0</v>
      </c>
      <c r="S647" s="99">
        <f t="shared" si="631"/>
        <v>0</v>
      </c>
      <c r="T647" s="100">
        <f t="shared" si="632"/>
        <v>0</v>
      </c>
      <c r="U647" s="101">
        <f t="shared" si="633"/>
        <v>0</v>
      </c>
    </row>
    <row r="648" spans="1:21" hidden="1">
      <c r="A648" s="48"/>
      <c r="B648" s="43"/>
      <c r="C648" s="49"/>
      <c r="D648" s="76"/>
      <c r="E648" s="164">
        <v>613900</v>
      </c>
      <c r="F648" s="169" t="s">
        <v>84</v>
      </c>
      <c r="G648" s="99">
        <f>Godišnji!G647</f>
        <v>0</v>
      </c>
      <c r="H648" s="100">
        <f>Godišnji!H647</f>
        <v>0</v>
      </c>
      <c r="I648" s="98">
        <f t="shared" si="627"/>
        <v>0</v>
      </c>
      <c r="J648" s="52"/>
      <c r="K648" s="53"/>
      <c r="L648" s="98">
        <f t="shared" si="628"/>
        <v>0</v>
      </c>
      <c r="M648" s="52"/>
      <c r="N648" s="53"/>
      <c r="O648" s="98">
        <f t="shared" si="629"/>
        <v>0</v>
      </c>
      <c r="P648" s="52"/>
      <c r="Q648" s="53"/>
      <c r="R648" s="98">
        <f t="shared" si="630"/>
        <v>0</v>
      </c>
      <c r="S648" s="99">
        <f t="shared" si="631"/>
        <v>0</v>
      </c>
      <c r="T648" s="100">
        <f t="shared" si="632"/>
        <v>0</v>
      </c>
      <c r="U648" s="101">
        <f t="shared" si="633"/>
        <v>0</v>
      </c>
    </row>
    <row r="649" spans="1:21" hidden="1">
      <c r="A649" s="40"/>
      <c r="B649" s="41"/>
      <c r="C649" s="42"/>
      <c r="D649" s="76"/>
      <c r="E649" s="163">
        <v>821000</v>
      </c>
      <c r="F649" s="167" t="s">
        <v>85</v>
      </c>
      <c r="G649" s="94">
        <f>SUM(G650:G651)</f>
        <v>7000</v>
      </c>
      <c r="H649" s="95">
        <f t="shared" ref="H649:U649" si="634">SUM(H650:H651)</f>
        <v>0</v>
      </c>
      <c r="I649" s="96">
        <f t="shared" si="634"/>
        <v>7000</v>
      </c>
      <c r="J649" s="94">
        <f t="shared" si="634"/>
        <v>0</v>
      </c>
      <c r="K649" s="95">
        <f t="shared" si="634"/>
        <v>0</v>
      </c>
      <c r="L649" s="96">
        <f t="shared" si="634"/>
        <v>0</v>
      </c>
      <c r="M649" s="94">
        <f t="shared" si="634"/>
        <v>0</v>
      </c>
      <c r="N649" s="95">
        <f t="shared" si="634"/>
        <v>0</v>
      </c>
      <c r="O649" s="96">
        <f t="shared" si="634"/>
        <v>0</v>
      </c>
      <c r="P649" s="94">
        <f t="shared" si="634"/>
        <v>0</v>
      </c>
      <c r="Q649" s="95">
        <f t="shared" si="634"/>
        <v>0</v>
      </c>
      <c r="R649" s="96">
        <f t="shared" si="634"/>
        <v>0</v>
      </c>
      <c r="S649" s="94">
        <f t="shared" si="634"/>
        <v>0</v>
      </c>
      <c r="T649" s="95">
        <f t="shared" si="634"/>
        <v>0</v>
      </c>
      <c r="U649" s="97">
        <f t="shared" si="634"/>
        <v>0</v>
      </c>
    </row>
    <row r="650" spans="1:21" hidden="1">
      <c r="A650" s="48"/>
      <c r="B650" s="43"/>
      <c r="C650" s="49"/>
      <c r="D650" s="76"/>
      <c r="E650" s="164">
        <v>821200</v>
      </c>
      <c r="F650" s="168" t="s">
        <v>86</v>
      </c>
      <c r="G650" s="99">
        <f>Godišnji!G649</f>
        <v>0</v>
      </c>
      <c r="H650" s="100">
        <f>Godišnji!H649</f>
        <v>0</v>
      </c>
      <c r="I650" s="98">
        <f>SUM(G650:H650)</f>
        <v>0</v>
      </c>
      <c r="J650" s="52"/>
      <c r="K650" s="53"/>
      <c r="L650" s="98">
        <f>SUM(J650:K650)</f>
        <v>0</v>
      </c>
      <c r="M650" s="52"/>
      <c r="N650" s="53"/>
      <c r="O650" s="98">
        <f>SUM(M650:N650)</f>
        <v>0</v>
      </c>
      <c r="P650" s="52"/>
      <c r="Q650" s="53"/>
      <c r="R650" s="98">
        <f>SUM(P650:Q650)</f>
        <v>0</v>
      </c>
      <c r="S650" s="99">
        <f t="shared" ref="S650:S651" si="635">P650+M650+J650</f>
        <v>0</v>
      </c>
      <c r="T650" s="100">
        <f t="shared" ref="T650:T651" si="636">Q650+N650+K650</f>
        <v>0</v>
      </c>
      <c r="U650" s="101">
        <f>SUM(S650:T650)</f>
        <v>0</v>
      </c>
    </row>
    <row r="651" spans="1:21" ht="12.75" hidden="1" thickBot="1">
      <c r="A651" s="55"/>
      <c r="B651" s="56"/>
      <c r="C651" s="57"/>
      <c r="D651" s="81"/>
      <c r="E651" s="165">
        <v>821300</v>
      </c>
      <c r="F651" s="170" t="s">
        <v>87</v>
      </c>
      <c r="G651" s="103">
        <f>Godišnji!G650</f>
        <v>7000</v>
      </c>
      <c r="H651" s="104">
        <f>Godišnji!H650</f>
        <v>0</v>
      </c>
      <c r="I651" s="102">
        <f>SUM(G651:H651)</f>
        <v>7000</v>
      </c>
      <c r="J651" s="60"/>
      <c r="K651" s="61"/>
      <c r="L651" s="102">
        <f>SUM(J651:K651)</f>
        <v>0</v>
      </c>
      <c r="M651" s="60"/>
      <c r="N651" s="61"/>
      <c r="O651" s="102">
        <f>SUM(M651:N651)</f>
        <v>0</v>
      </c>
      <c r="P651" s="60"/>
      <c r="Q651" s="61"/>
      <c r="R651" s="102">
        <f>SUM(P651:Q651)</f>
        <v>0</v>
      </c>
      <c r="S651" s="103">
        <f t="shared" si="635"/>
        <v>0</v>
      </c>
      <c r="T651" s="104">
        <f t="shared" si="636"/>
        <v>0</v>
      </c>
      <c r="U651" s="105">
        <f>SUM(S651:T651)</f>
        <v>0</v>
      </c>
    </row>
    <row r="652" spans="1:21" ht="12.75" hidden="1" thickBot="1">
      <c r="A652" s="62"/>
      <c r="B652" s="63"/>
      <c r="C652" s="64"/>
      <c r="D652" s="87"/>
      <c r="E652" s="63"/>
      <c r="F652" s="171" t="s">
        <v>178</v>
      </c>
      <c r="G652" s="106">
        <f>G632+G636+G638+G649</f>
        <v>2576250</v>
      </c>
      <c r="H652" s="107">
        <f t="shared" ref="H652:U652" si="637">H632+H636+H638+H649</f>
        <v>0</v>
      </c>
      <c r="I652" s="108">
        <f t="shared" si="637"/>
        <v>2576250</v>
      </c>
      <c r="J652" s="106">
        <f t="shared" si="637"/>
        <v>0</v>
      </c>
      <c r="K652" s="107">
        <f t="shared" si="637"/>
        <v>0</v>
      </c>
      <c r="L652" s="108">
        <f t="shared" si="637"/>
        <v>0</v>
      </c>
      <c r="M652" s="106">
        <f t="shared" si="637"/>
        <v>0</v>
      </c>
      <c r="N652" s="107">
        <f t="shared" si="637"/>
        <v>0</v>
      </c>
      <c r="O652" s="108">
        <f t="shared" si="637"/>
        <v>0</v>
      </c>
      <c r="P652" s="106">
        <f t="shared" si="637"/>
        <v>0</v>
      </c>
      <c r="Q652" s="107">
        <f t="shared" si="637"/>
        <v>0</v>
      </c>
      <c r="R652" s="108">
        <f t="shared" si="637"/>
        <v>0</v>
      </c>
      <c r="S652" s="106">
        <f t="shared" si="637"/>
        <v>0</v>
      </c>
      <c r="T652" s="107">
        <f t="shared" si="637"/>
        <v>0</v>
      </c>
      <c r="U652" s="109">
        <f t="shared" si="637"/>
        <v>0</v>
      </c>
    </row>
    <row r="653" spans="1:21" hidden="1">
      <c r="D653" s="67"/>
      <c r="G653" s="179"/>
      <c r="H653" s="179"/>
      <c r="I653" s="179"/>
      <c r="U653" s="137"/>
    </row>
    <row r="654" spans="1:21" hidden="1">
      <c r="A654" s="172" t="s">
        <v>160</v>
      </c>
      <c r="B654" s="173" t="s">
        <v>176</v>
      </c>
      <c r="C654" s="174" t="s">
        <v>107</v>
      </c>
      <c r="D654" s="76"/>
      <c r="E654" s="43"/>
      <c r="F654" s="167" t="s">
        <v>179</v>
      </c>
      <c r="G654" s="180"/>
      <c r="H654" s="181"/>
      <c r="I654" s="182"/>
      <c r="J654" s="48"/>
      <c r="K654" s="43"/>
      <c r="L654" s="49"/>
      <c r="M654" s="48"/>
      <c r="N654" s="43"/>
      <c r="O654" s="49"/>
      <c r="P654" s="48"/>
      <c r="Q654" s="43"/>
      <c r="R654" s="49"/>
      <c r="S654" s="48"/>
      <c r="T654" s="43"/>
      <c r="U654" s="74"/>
    </row>
    <row r="655" spans="1:21" hidden="1">
      <c r="A655" s="40"/>
      <c r="B655" s="41"/>
      <c r="C655" s="42"/>
      <c r="D655" s="76"/>
      <c r="E655" s="163">
        <v>611000</v>
      </c>
      <c r="F655" s="167" t="s">
        <v>69</v>
      </c>
      <c r="G655" s="94">
        <f>SUM(G656:G658)</f>
        <v>611040</v>
      </c>
      <c r="H655" s="95">
        <f t="shared" ref="H655:U655" si="638">SUM(H656:H658)</f>
        <v>0</v>
      </c>
      <c r="I655" s="96">
        <f t="shared" si="638"/>
        <v>611040</v>
      </c>
      <c r="J655" s="94">
        <f t="shared" si="638"/>
        <v>0</v>
      </c>
      <c r="K655" s="95">
        <f t="shared" si="638"/>
        <v>0</v>
      </c>
      <c r="L655" s="96">
        <f t="shared" si="638"/>
        <v>0</v>
      </c>
      <c r="M655" s="94">
        <f t="shared" si="638"/>
        <v>0</v>
      </c>
      <c r="N655" s="95">
        <f t="shared" si="638"/>
        <v>0</v>
      </c>
      <c r="O655" s="96">
        <f t="shared" si="638"/>
        <v>0</v>
      </c>
      <c r="P655" s="94">
        <f t="shared" si="638"/>
        <v>0</v>
      </c>
      <c r="Q655" s="95">
        <f t="shared" si="638"/>
        <v>0</v>
      </c>
      <c r="R655" s="96">
        <f t="shared" si="638"/>
        <v>0</v>
      </c>
      <c r="S655" s="94">
        <f t="shared" si="638"/>
        <v>0</v>
      </c>
      <c r="T655" s="95">
        <f t="shared" si="638"/>
        <v>0</v>
      </c>
      <c r="U655" s="97">
        <f t="shared" si="638"/>
        <v>0</v>
      </c>
    </row>
    <row r="656" spans="1:21" hidden="1">
      <c r="A656" s="48"/>
      <c r="B656" s="43"/>
      <c r="C656" s="49"/>
      <c r="D656" s="76"/>
      <c r="E656" s="164">
        <v>611100</v>
      </c>
      <c r="F656" s="168" t="s">
        <v>70</v>
      </c>
      <c r="G656" s="99">
        <f>Godišnji!G655</f>
        <v>503700</v>
      </c>
      <c r="H656" s="100">
        <f>Godišnji!H655</f>
        <v>0</v>
      </c>
      <c r="I656" s="98">
        <f>SUM(G656:H656)</f>
        <v>503700</v>
      </c>
      <c r="J656" s="52"/>
      <c r="K656" s="53"/>
      <c r="L656" s="98">
        <f>SUM(J656:K656)</f>
        <v>0</v>
      </c>
      <c r="M656" s="52"/>
      <c r="N656" s="53"/>
      <c r="O656" s="98">
        <f>SUM(M656:N656)</f>
        <v>0</v>
      </c>
      <c r="P656" s="52"/>
      <c r="Q656" s="53"/>
      <c r="R656" s="98">
        <f>SUM(P656:Q656)</f>
        <v>0</v>
      </c>
      <c r="S656" s="99">
        <f>P656+M656+J656</f>
        <v>0</v>
      </c>
      <c r="T656" s="100">
        <f>Q656+K656+N656</f>
        <v>0</v>
      </c>
      <c r="U656" s="101">
        <f>SUM(S656:T656)</f>
        <v>0</v>
      </c>
    </row>
    <row r="657" spans="1:21" hidden="1">
      <c r="A657" s="48"/>
      <c r="B657" s="43"/>
      <c r="C657" s="49"/>
      <c r="D657" s="76"/>
      <c r="E657" s="164">
        <v>611200</v>
      </c>
      <c r="F657" s="168" t="s">
        <v>71</v>
      </c>
      <c r="G657" s="99">
        <f>Godišnji!G656</f>
        <v>107340</v>
      </c>
      <c r="H657" s="100">
        <f>Godišnji!H656</f>
        <v>0</v>
      </c>
      <c r="I657" s="98">
        <f t="shared" ref="I657:I658" si="639">SUM(G657:H657)</f>
        <v>107340</v>
      </c>
      <c r="J657" s="52"/>
      <c r="K657" s="53"/>
      <c r="L657" s="98">
        <f t="shared" ref="L657:L658" si="640">SUM(J657:K657)</f>
        <v>0</v>
      </c>
      <c r="M657" s="52"/>
      <c r="N657" s="53"/>
      <c r="O657" s="98">
        <f t="shared" ref="O657:O658" si="641">SUM(M657:N657)</f>
        <v>0</v>
      </c>
      <c r="P657" s="52"/>
      <c r="Q657" s="53"/>
      <c r="R657" s="98">
        <f t="shared" ref="R657:R658" si="642">SUM(P657:Q657)</f>
        <v>0</v>
      </c>
      <c r="S657" s="99">
        <f t="shared" ref="S657:S658" si="643">P657+M657+J657</f>
        <v>0</v>
      </c>
      <c r="T657" s="100">
        <f t="shared" ref="T657:T658" si="644">Q657+K657+N657</f>
        <v>0</v>
      </c>
      <c r="U657" s="101">
        <f t="shared" ref="U657:U658" si="645">SUM(S657:T657)</f>
        <v>0</v>
      </c>
    </row>
    <row r="658" spans="1:21" hidden="1">
      <c r="A658" s="48"/>
      <c r="B658" s="43"/>
      <c r="C658" s="49"/>
      <c r="D658" s="76"/>
      <c r="E658" s="164">
        <v>611200</v>
      </c>
      <c r="F658" s="168" t="s">
        <v>72</v>
      </c>
      <c r="G658" s="99">
        <f>Godišnji!G657</f>
        <v>0</v>
      </c>
      <c r="H658" s="100">
        <f>Godišnji!H657</f>
        <v>0</v>
      </c>
      <c r="I658" s="98">
        <f t="shared" si="639"/>
        <v>0</v>
      </c>
      <c r="J658" s="52"/>
      <c r="K658" s="53"/>
      <c r="L658" s="98">
        <f t="shared" si="640"/>
        <v>0</v>
      </c>
      <c r="M658" s="52"/>
      <c r="N658" s="53"/>
      <c r="O658" s="98">
        <f t="shared" si="641"/>
        <v>0</v>
      </c>
      <c r="P658" s="52"/>
      <c r="Q658" s="53"/>
      <c r="R658" s="98">
        <f t="shared" si="642"/>
        <v>0</v>
      </c>
      <c r="S658" s="99">
        <f t="shared" si="643"/>
        <v>0</v>
      </c>
      <c r="T658" s="100">
        <f t="shared" si="644"/>
        <v>0</v>
      </c>
      <c r="U658" s="101">
        <f t="shared" si="645"/>
        <v>0</v>
      </c>
    </row>
    <row r="659" spans="1:21" hidden="1">
      <c r="A659" s="40"/>
      <c r="B659" s="41"/>
      <c r="C659" s="42"/>
      <c r="D659" s="76"/>
      <c r="E659" s="163">
        <v>612000</v>
      </c>
      <c r="F659" s="167" t="s">
        <v>73</v>
      </c>
      <c r="G659" s="94">
        <f>G660</f>
        <v>53920</v>
      </c>
      <c r="H659" s="95">
        <f t="shared" ref="H659:U659" si="646">H660</f>
        <v>0</v>
      </c>
      <c r="I659" s="96">
        <f t="shared" si="646"/>
        <v>53920</v>
      </c>
      <c r="J659" s="94">
        <f t="shared" si="646"/>
        <v>0</v>
      </c>
      <c r="K659" s="95">
        <f t="shared" si="646"/>
        <v>0</v>
      </c>
      <c r="L659" s="96">
        <f t="shared" si="646"/>
        <v>0</v>
      </c>
      <c r="M659" s="94">
        <f t="shared" si="646"/>
        <v>0</v>
      </c>
      <c r="N659" s="95">
        <f t="shared" si="646"/>
        <v>0</v>
      </c>
      <c r="O659" s="96">
        <f t="shared" si="646"/>
        <v>0</v>
      </c>
      <c r="P659" s="94">
        <f t="shared" si="646"/>
        <v>0</v>
      </c>
      <c r="Q659" s="95">
        <f t="shared" si="646"/>
        <v>0</v>
      </c>
      <c r="R659" s="96">
        <f t="shared" si="646"/>
        <v>0</v>
      </c>
      <c r="S659" s="94">
        <f t="shared" si="646"/>
        <v>0</v>
      </c>
      <c r="T659" s="95">
        <f t="shared" si="646"/>
        <v>0</v>
      </c>
      <c r="U659" s="97">
        <f t="shared" si="646"/>
        <v>0</v>
      </c>
    </row>
    <row r="660" spans="1:21" hidden="1">
      <c r="A660" s="48"/>
      <c r="B660" s="43"/>
      <c r="C660" s="49"/>
      <c r="D660" s="76"/>
      <c r="E660" s="164">
        <v>612100</v>
      </c>
      <c r="F660" s="168" t="s">
        <v>73</v>
      </c>
      <c r="G660" s="99">
        <f>Godišnji!G659</f>
        <v>53920</v>
      </c>
      <c r="H660" s="100">
        <f>Godišnji!H659</f>
        <v>0</v>
      </c>
      <c r="I660" s="98">
        <f>SUM(G660:H660)</f>
        <v>53920</v>
      </c>
      <c r="J660" s="52"/>
      <c r="K660" s="53"/>
      <c r="L660" s="98">
        <f>SUM(J660:K660)</f>
        <v>0</v>
      </c>
      <c r="M660" s="52"/>
      <c r="N660" s="53"/>
      <c r="O660" s="98">
        <f>SUM(M660:N660)</f>
        <v>0</v>
      </c>
      <c r="P660" s="52"/>
      <c r="Q660" s="53"/>
      <c r="R660" s="98">
        <f>SUM(P660:Q660)</f>
        <v>0</v>
      </c>
      <c r="S660" s="99">
        <f>P660+M660+J660</f>
        <v>0</v>
      </c>
      <c r="T660" s="100">
        <f>Q660+K660+N660</f>
        <v>0</v>
      </c>
      <c r="U660" s="101">
        <f>SUM(S660:T660)</f>
        <v>0</v>
      </c>
    </row>
    <row r="661" spans="1:21" hidden="1">
      <c r="A661" s="40"/>
      <c r="B661" s="41"/>
      <c r="C661" s="42"/>
      <c r="D661" s="76"/>
      <c r="E661" s="163">
        <v>613000</v>
      </c>
      <c r="F661" s="167" t="s">
        <v>74</v>
      </c>
      <c r="G661" s="94">
        <f>SUM(G662:G671)</f>
        <v>54600</v>
      </c>
      <c r="H661" s="95">
        <f t="shared" ref="H661:U661" si="647">SUM(H662:H671)</f>
        <v>0</v>
      </c>
      <c r="I661" s="96">
        <f t="shared" si="647"/>
        <v>54600</v>
      </c>
      <c r="J661" s="94">
        <f t="shared" si="647"/>
        <v>0</v>
      </c>
      <c r="K661" s="95">
        <f t="shared" si="647"/>
        <v>0</v>
      </c>
      <c r="L661" s="96">
        <f t="shared" si="647"/>
        <v>0</v>
      </c>
      <c r="M661" s="94">
        <f t="shared" si="647"/>
        <v>0</v>
      </c>
      <c r="N661" s="95">
        <f t="shared" si="647"/>
        <v>0</v>
      </c>
      <c r="O661" s="96">
        <f t="shared" si="647"/>
        <v>0</v>
      </c>
      <c r="P661" s="94">
        <f t="shared" si="647"/>
        <v>0</v>
      </c>
      <c r="Q661" s="95">
        <f t="shared" si="647"/>
        <v>0</v>
      </c>
      <c r="R661" s="96">
        <f t="shared" si="647"/>
        <v>0</v>
      </c>
      <c r="S661" s="94">
        <f t="shared" si="647"/>
        <v>0</v>
      </c>
      <c r="T661" s="95">
        <f t="shared" si="647"/>
        <v>0</v>
      </c>
      <c r="U661" s="97">
        <f t="shared" si="647"/>
        <v>0</v>
      </c>
    </row>
    <row r="662" spans="1:21" hidden="1">
      <c r="A662" s="48"/>
      <c r="B662" s="43"/>
      <c r="C662" s="49"/>
      <c r="D662" s="76"/>
      <c r="E662" s="164">
        <v>613100</v>
      </c>
      <c r="F662" s="169" t="s">
        <v>75</v>
      </c>
      <c r="G662" s="99">
        <f>Godišnji!G661</f>
        <v>3500</v>
      </c>
      <c r="H662" s="100">
        <f>Godišnji!H661</f>
        <v>0</v>
      </c>
      <c r="I662" s="98">
        <f t="shared" ref="I662:I671" si="648">SUM(G662:H662)</f>
        <v>3500</v>
      </c>
      <c r="J662" s="52"/>
      <c r="K662" s="53"/>
      <c r="L662" s="98">
        <f t="shared" ref="L662:L671" si="649">SUM(J662:K662)</f>
        <v>0</v>
      </c>
      <c r="M662" s="52"/>
      <c r="N662" s="53"/>
      <c r="O662" s="98">
        <f t="shared" ref="O662:O671" si="650">SUM(M662:N662)</f>
        <v>0</v>
      </c>
      <c r="P662" s="52"/>
      <c r="Q662" s="53"/>
      <c r="R662" s="98">
        <f t="shared" ref="R662:R671" si="651">SUM(P662:Q662)</f>
        <v>0</v>
      </c>
      <c r="S662" s="99">
        <f t="shared" ref="S662:S671" si="652">P662+M662+J662</f>
        <v>0</v>
      </c>
      <c r="T662" s="100">
        <f t="shared" ref="T662:T671" si="653">Q662+K662+N662</f>
        <v>0</v>
      </c>
      <c r="U662" s="101">
        <f t="shared" ref="U662:U671" si="654">SUM(S662:T662)</f>
        <v>0</v>
      </c>
    </row>
    <row r="663" spans="1:21" hidden="1">
      <c r="A663" s="48"/>
      <c r="B663" s="43"/>
      <c r="C663" s="49"/>
      <c r="D663" s="76"/>
      <c r="E663" s="164">
        <v>613200</v>
      </c>
      <c r="F663" s="169" t="s">
        <v>76</v>
      </c>
      <c r="G663" s="99">
        <f>Godišnji!G662</f>
        <v>20500</v>
      </c>
      <c r="H663" s="100">
        <f>Godišnji!H662</f>
        <v>0</v>
      </c>
      <c r="I663" s="98">
        <f t="shared" si="648"/>
        <v>20500</v>
      </c>
      <c r="J663" s="52"/>
      <c r="K663" s="53"/>
      <c r="L663" s="98">
        <f t="shared" si="649"/>
        <v>0</v>
      </c>
      <c r="M663" s="52"/>
      <c r="N663" s="53"/>
      <c r="O663" s="98">
        <f t="shared" si="650"/>
        <v>0</v>
      </c>
      <c r="P663" s="52"/>
      <c r="Q663" s="53"/>
      <c r="R663" s="98">
        <f t="shared" si="651"/>
        <v>0</v>
      </c>
      <c r="S663" s="99">
        <f t="shared" si="652"/>
        <v>0</v>
      </c>
      <c r="T663" s="100">
        <f t="shared" si="653"/>
        <v>0</v>
      </c>
      <c r="U663" s="101">
        <f t="shared" si="654"/>
        <v>0</v>
      </c>
    </row>
    <row r="664" spans="1:21" hidden="1">
      <c r="A664" s="48"/>
      <c r="B664" s="43"/>
      <c r="C664" s="49"/>
      <c r="D664" s="76"/>
      <c r="E664" s="164">
        <v>613300</v>
      </c>
      <c r="F664" s="169" t="s">
        <v>77</v>
      </c>
      <c r="G664" s="99">
        <f>Godišnji!G663</f>
        <v>3300</v>
      </c>
      <c r="H664" s="100">
        <f>Godišnji!H663</f>
        <v>0</v>
      </c>
      <c r="I664" s="98">
        <f t="shared" si="648"/>
        <v>3300</v>
      </c>
      <c r="J664" s="52"/>
      <c r="K664" s="53"/>
      <c r="L664" s="98">
        <f t="shared" si="649"/>
        <v>0</v>
      </c>
      <c r="M664" s="52"/>
      <c r="N664" s="53"/>
      <c r="O664" s="98">
        <f t="shared" si="650"/>
        <v>0</v>
      </c>
      <c r="P664" s="52"/>
      <c r="Q664" s="53"/>
      <c r="R664" s="98">
        <f t="shared" si="651"/>
        <v>0</v>
      </c>
      <c r="S664" s="99">
        <f t="shared" si="652"/>
        <v>0</v>
      </c>
      <c r="T664" s="100">
        <f t="shared" si="653"/>
        <v>0</v>
      </c>
      <c r="U664" s="101">
        <f t="shared" si="654"/>
        <v>0</v>
      </c>
    </row>
    <row r="665" spans="1:21" hidden="1">
      <c r="A665" s="48"/>
      <c r="B665" s="43"/>
      <c r="C665" s="49"/>
      <c r="D665" s="76"/>
      <c r="E665" s="164">
        <v>613400</v>
      </c>
      <c r="F665" s="169" t="s">
        <v>78</v>
      </c>
      <c r="G665" s="99">
        <f>Godišnji!G664</f>
        <v>9000</v>
      </c>
      <c r="H665" s="100">
        <f>Godišnji!H664</f>
        <v>0</v>
      </c>
      <c r="I665" s="98">
        <f t="shared" si="648"/>
        <v>9000</v>
      </c>
      <c r="J665" s="52"/>
      <c r="K665" s="53"/>
      <c r="L665" s="98">
        <f t="shared" si="649"/>
        <v>0</v>
      </c>
      <c r="M665" s="52"/>
      <c r="N665" s="53"/>
      <c r="O665" s="98">
        <f t="shared" si="650"/>
        <v>0</v>
      </c>
      <c r="P665" s="52"/>
      <c r="Q665" s="53"/>
      <c r="R665" s="98">
        <f t="shared" si="651"/>
        <v>0</v>
      </c>
      <c r="S665" s="99">
        <f t="shared" si="652"/>
        <v>0</v>
      </c>
      <c r="T665" s="100">
        <f t="shared" si="653"/>
        <v>0</v>
      </c>
      <c r="U665" s="101">
        <f t="shared" si="654"/>
        <v>0</v>
      </c>
    </row>
    <row r="666" spans="1:21" hidden="1">
      <c r="A666" s="48"/>
      <c r="B666" s="43"/>
      <c r="C666" s="49"/>
      <c r="D666" s="76"/>
      <c r="E666" s="164">
        <v>613500</v>
      </c>
      <c r="F666" s="169" t="s">
        <v>79</v>
      </c>
      <c r="G666" s="99">
        <f>Godišnji!G665</f>
        <v>300</v>
      </c>
      <c r="H666" s="100">
        <f>Godišnji!H665</f>
        <v>0</v>
      </c>
      <c r="I666" s="98">
        <f t="shared" si="648"/>
        <v>300</v>
      </c>
      <c r="J666" s="52"/>
      <c r="K666" s="53"/>
      <c r="L666" s="98">
        <f t="shared" si="649"/>
        <v>0</v>
      </c>
      <c r="M666" s="52"/>
      <c r="N666" s="53"/>
      <c r="O666" s="98">
        <f t="shared" si="650"/>
        <v>0</v>
      </c>
      <c r="P666" s="52"/>
      <c r="Q666" s="53"/>
      <c r="R666" s="98">
        <f t="shared" si="651"/>
        <v>0</v>
      </c>
      <c r="S666" s="99">
        <f t="shared" si="652"/>
        <v>0</v>
      </c>
      <c r="T666" s="100">
        <f t="shared" si="653"/>
        <v>0</v>
      </c>
      <c r="U666" s="101">
        <f t="shared" si="654"/>
        <v>0</v>
      </c>
    </row>
    <row r="667" spans="1:21" hidden="1">
      <c r="A667" s="48"/>
      <c r="B667" s="43"/>
      <c r="C667" s="49"/>
      <c r="D667" s="76"/>
      <c r="E667" s="164">
        <v>613600</v>
      </c>
      <c r="F667" s="169" t="s">
        <v>82</v>
      </c>
      <c r="G667" s="99">
        <f>Godišnji!G666</f>
        <v>0</v>
      </c>
      <c r="H667" s="100">
        <f>Godišnji!H666</f>
        <v>0</v>
      </c>
      <c r="I667" s="98">
        <f t="shared" si="648"/>
        <v>0</v>
      </c>
      <c r="J667" s="52"/>
      <c r="K667" s="53"/>
      <c r="L667" s="98">
        <f t="shared" si="649"/>
        <v>0</v>
      </c>
      <c r="M667" s="52"/>
      <c r="N667" s="53"/>
      <c r="O667" s="98">
        <f t="shared" si="650"/>
        <v>0</v>
      </c>
      <c r="P667" s="52"/>
      <c r="Q667" s="53"/>
      <c r="R667" s="98">
        <f t="shared" si="651"/>
        <v>0</v>
      </c>
      <c r="S667" s="99">
        <f t="shared" si="652"/>
        <v>0</v>
      </c>
      <c r="T667" s="100">
        <f t="shared" si="653"/>
        <v>0</v>
      </c>
      <c r="U667" s="101">
        <f t="shared" si="654"/>
        <v>0</v>
      </c>
    </row>
    <row r="668" spans="1:21" hidden="1">
      <c r="A668" s="48"/>
      <c r="B668" s="43"/>
      <c r="C668" s="49"/>
      <c r="D668" s="76"/>
      <c r="E668" s="164">
        <v>613700</v>
      </c>
      <c r="F668" s="169" t="s">
        <v>80</v>
      </c>
      <c r="G668" s="99">
        <f>Godišnji!G667</f>
        <v>10500</v>
      </c>
      <c r="H668" s="100">
        <f>Godišnji!H667</f>
        <v>0</v>
      </c>
      <c r="I668" s="98">
        <f t="shared" si="648"/>
        <v>10500</v>
      </c>
      <c r="J668" s="52"/>
      <c r="K668" s="53"/>
      <c r="L668" s="98">
        <f t="shared" si="649"/>
        <v>0</v>
      </c>
      <c r="M668" s="52"/>
      <c r="N668" s="53"/>
      <c r="O668" s="98">
        <f t="shared" si="650"/>
        <v>0</v>
      </c>
      <c r="P668" s="52"/>
      <c r="Q668" s="53"/>
      <c r="R668" s="98">
        <f t="shared" si="651"/>
        <v>0</v>
      </c>
      <c r="S668" s="99">
        <f t="shared" si="652"/>
        <v>0</v>
      </c>
      <c r="T668" s="100">
        <f t="shared" si="653"/>
        <v>0</v>
      </c>
      <c r="U668" s="101">
        <f t="shared" si="654"/>
        <v>0</v>
      </c>
    </row>
    <row r="669" spans="1:21" hidden="1">
      <c r="A669" s="48"/>
      <c r="B669" s="43"/>
      <c r="C669" s="49"/>
      <c r="D669" s="76"/>
      <c r="E669" s="164">
        <v>613800</v>
      </c>
      <c r="F669" s="169" t="s">
        <v>83</v>
      </c>
      <c r="G669" s="99">
        <f>Godišnji!G668</f>
        <v>0</v>
      </c>
      <c r="H669" s="100">
        <f>Godišnji!H668</f>
        <v>0</v>
      </c>
      <c r="I669" s="98">
        <f t="shared" si="648"/>
        <v>0</v>
      </c>
      <c r="J669" s="52"/>
      <c r="K669" s="53"/>
      <c r="L669" s="98">
        <f t="shared" si="649"/>
        <v>0</v>
      </c>
      <c r="M669" s="52"/>
      <c r="N669" s="53"/>
      <c r="O669" s="98">
        <f t="shared" si="650"/>
        <v>0</v>
      </c>
      <c r="P669" s="52"/>
      <c r="Q669" s="53"/>
      <c r="R669" s="98">
        <f t="shared" si="651"/>
        <v>0</v>
      </c>
      <c r="S669" s="99">
        <f t="shared" si="652"/>
        <v>0</v>
      </c>
      <c r="T669" s="100">
        <f t="shared" si="653"/>
        <v>0</v>
      </c>
      <c r="U669" s="101">
        <f t="shared" si="654"/>
        <v>0</v>
      </c>
    </row>
    <row r="670" spans="1:21" hidden="1">
      <c r="A670" s="48"/>
      <c r="B670" s="43"/>
      <c r="C670" s="49"/>
      <c r="D670" s="76"/>
      <c r="E670" s="164">
        <v>613900</v>
      </c>
      <c r="F670" s="169" t="s">
        <v>81</v>
      </c>
      <c r="G670" s="99">
        <f>Godišnji!G669</f>
        <v>7500</v>
      </c>
      <c r="H670" s="100">
        <f>Godišnji!H669</f>
        <v>0</v>
      </c>
      <c r="I670" s="98">
        <f t="shared" si="648"/>
        <v>7500</v>
      </c>
      <c r="J670" s="52"/>
      <c r="K670" s="53"/>
      <c r="L670" s="98">
        <f t="shared" si="649"/>
        <v>0</v>
      </c>
      <c r="M670" s="52"/>
      <c r="N670" s="53"/>
      <c r="O670" s="98">
        <f t="shared" si="650"/>
        <v>0</v>
      </c>
      <c r="P670" s="52"/>
      <c r="Q670" s="53"/>
      <c r="R670" s="98">
        <f t="shared" si="651"/>
        <v>0</v>
      </c>
      <c r="S670" s="99">
        <f t="shared" si="652"/>
        <v>0</v>
      </c>
      <c r="T670" s="100">
        <f t="shared" si="653"/>
        <v>0</v>
      </c>
      <c r="U670" s="101">
        <f t="shared" si="654"/>
        <v>0</v>
      </c>
    </row>
    <row r="671" spans="1:21" hidden="1">
      <c r="A671" s="48"/>
      <c r="B671" s="43"/>
      <c r="C671" s="49"/>
      <c r="D671" s="76"/>
      <c r="E671" s="164">
        <v>613900</v>
      </c>
      <c r="F671" s="169" t="s">
        <v>84</v>
      </c>
      <c r="G671" s="99">
        <f>Godišnji!G670</f>
        <v>0</v>
      </c>
      <c r="H671" s="100">
        <f>Godišnji!H670</f>
        <v>0</v>
      </c>
      <c r="I671" s="98">
        <f t="shared" si="648"/>
        <v>0</v>
      </c>
      <c r="J671" s="52"/>
      <c r="K671" s="53"/>
      <c r="L671" s="98">
        <f t="shared" si="649"/>
        <v>0</v>
      </c>
      <c r="M671" s="52"/>
      <c r="N671" s="53"/>
      <c r="O671" s="98">
        <f t="shared" si="650"/>
        <v>0</v>
      </c>
      <c r="P671" s="52"/>
      <c r="Q671" s="53"/>
      <c r="R671" s="98">
        <f t="shared" si="651"/>
        <v>0</v>
      </c>
      <c r="S671" s="99">
        <f t="shared" si="652"/>
        <v>0</v>
      </c>
      <c r="T671" s="100">
        <f t="shared" si="653"/>
        <v>0</v>
      </c>
      <c r="U671" s="101">
        <f t="shared" si="654"/>
        <v>0</v>
      </c>
    </row>
    <row r="672" spans="1:21" hidden="1">
      <c r="A672" s="40"/>
      <c r="B672" s="41"/>
      <c r="C672" s="42"/>
      <c r="D672" s="76"/>
      <c r="E672" s="163">
        <v>821000</v>
      </c>
      <c r="F672" s="167" t="s">
        <v>85</v>
      </c>
      <c r="G672" s="94">
        <f>SUM(G673:G674)</f>
        <v>35000</v>
      </c>
      <c r="H672" s="95">
        <f t="shared" ref="H672:U672" si="655">SUM(H673:H674)</f>
        <v>0</v>
      </c>
      <c r="I672" s="96">
        <f t="shared" si="655"/>
        <v>35000</v>
      </c>
      <c r="J672" s="94">
        <f t="shared" si="655"/>
        <v>0</v>
      </c>
      <c r="K672" s="95">
        <f t="shared" si="655"/>
        <v>0</v>
      </c>
      <c r="L672" s="96">
        <f t="shared" si="655"/>
        <v>0</v>
      </c>
      <c r="M672" s="94">
        <f t="shared" si="655"/>
        <v>0</v>
      </c>
      <c r="N672" s="95">
        <f t="shared" si="655"/>
        <v>0</v>
      </c>
      <c r="O672" s="96">
        <f t="shared" si="655"/>
        <v>0</v>
      </c>
      <c r="P672" s="94">
        <f t="shared" si="655"/>
        <v>0</v>
      </c>
      <c r="Q672" s="95">
        <f t="shared" si="655"/>
        <v>0</v>
      </c>
      <c r="R672" s="96">
        <f t="shared" si="655"/>
        <v>0</v>
      </c>
      <c r="S672" s="94">
        <f t="shared" si="655"/>
        <v>0</v>
      </c>
      <c r="T672" s="95">
        <f t="shared" si="655"/>
        <v>0</v>
      </c>
      <c r="U672" s="97">
        <f t="shared" si="655"/>
        <v>0</v>
      </c>
    </row>
    <row r="673" spans="1:21" hidden="1">
      <c r="A673" s="48"/>
      <c r="B673" s="43"/>
      <c r="C673" s="49"/>
      <c r="D673" s="76"/>
      <c r="E673" s="164">
        <v>821200</v>
      </c>
      <c r="F673" s="168" t="s">
        <v>86</v>
      </c>
      <c r="G673" s="99">
        <f>Godišnji!G672</f>
        <v>30000</v>
      </c>
      <c r="H673" s="100">
        <f>Godišnji!H672</f>
        <v>0</v>
      </c>
      <c r="I673" s="98">
        <f>SUM(G673:H673)</f>
        <v>30000</v>
      </c>
      <c r="J673" s="52"/>
      <c r="K673" s="53"/>
      <c r="L673" s="98">
        <f>SUM(J673:K673)</f>
        <v>0</v>
      </c>
      <c r="M673" s="52"/>
      <c r="N673" s="53"/>
      <c r="O673" s="98">
        <f>SUM(M673:N673)</f>
        <v>0</v>
      </c>
      <c r="P673" s="52"/>
      <c r="Q673" s="53"/>
      <c r="R673" s="98">
        <f>SUM(P673:Q673)</f>
        <v>0</v>
      </c>
      <c r="S673" s="99">
        <f t="shared" ref="S673:S674" si="656">P673+M673+J673</f>
        <v>0</v>
      </c>
      <c r="T673" s="100">
        <f t="shared" ref="T673:T674" si="657">Q673+K673+N673</f>
        <v>0</v>
      </c>
      <c r="U673" s="101">
        <f>SUM(S673:T673)</f>
        <v>0</v>
      </c>
    </row>
    <row r="674" spans="1:21" ht="12.75" hidden="1" thickBot="1">
      <c r="A674" s="55"/>
      <c r="B674" s="56"/>
      <c r="C674" s="57"/>
      <c r="D674" s="81"/>
      <c r="E674" s="165">
        <v>821300</v>
      </c>
      <c r="F674" s="170" t="s">
        <v>87</v>
      </c>
      <c r="G674" s="103">
        <f>Godišnji!G673</f>
        <v>5000</v>
      </c>
      <c r="H674" s="104">
        <f>Godišnji!H673</f>
        <v>0</v>
      </c>
      <c r="I674" s="102">
        <f>SUM(G674:H674)</f>
        <v>5000</v>
      </c>
      <c r="J674" s="60"/>
      <c r="K674" s="61"/>
      <c r="L674" s="102">
        <f>SUM(J674:K674)</f>
        <v>0</v>
      </c>
      <c r="M674" s="60"/>
      <c r="N674" s="61"/>
      <c r="O674" s="102">
        <f>SUM(M674:N674)</f>
        <v>0</v>
      </c>
      <c r="P674" s="60"/>
      <c r="Q674" s="61"/>
      <c r="R674" s="102">
        <f>SUM(P674:Q674)</f>
        <v>0</v>
      </c>
      <c r="S674" s="103">
        <f t="shared" si="656"/>
        <v>0</v>
      </c>
      <c r="T674" s="104">
        <f t="shared" si="657"/>
        <v>0</v>
      </c>
      <c r="U674" s="105">
        <f>SUM(S674:T674)</f>
        <v>0</v>
      </c>
    </row>
    <row r="675" spans="1:21" ht="12.75" hidden="1" thickBot="1">
      <c r="A675" s="62"/>
      <c r="B675" s="63"/>
      <c r="C675" s="64"/>
      <c r="D675" s="87"/>
      <c r="E675" s="63"/>
      <c r="F675" s="171" t="s">
        <v>180</v>
      </c>
      <c r="G675" s="106">
        <f>G655+G659+G661+G672</f>
        <v>754560</v>
      </c>
      <c r="H675" s="107">
        <f t="shared" ref="H675:U675" si="658">H655+H659+H661+H672</f>
        <v>0</v>
      </c>
      <c r="I675" s="108">
        <f t="shared" si="658"/>
        <v>754560</v>
      </c>
      <c r="J675" s="106">
        <f t="shared" si="658"/>
        <v>0</v>
      </c>
      <c r="K675" s="107">
        <f t="shared" si="658"/>
        <v>0</v>
      </c>
      <c r="L675" s="108">
        <f t="shared" si="658"/>
        <v>0</v>
      </c>
      <c r="M675" s="106">
        <f t="shared" si="658"/>
        <v>0</v>
      </c>
      <c r="N675" s="107">
        <f t="shared" si="658"/>
        <v>0</v>
      </c>
      <c r="O675" s="108">
        <f t="shared" si="658"/>
        <v>0</v>
      </c>
      <c r="P675" s="106">
        <f t="shared" si="658"/>
        <v>0</v>
      </c>
      <c r="Q675" s="107">
        <f t="shared" si="658"/>
        <v>0</v>
      </c>
      <c r="R675" s="108">
        <f t="shared" si="658"/>
        <v>0</v>
      </c>
      <c r="S675" s="106">
        <f t="shared" si="658"/>
        <v>0</v>
      </c>
      <c r="T675" s="107">
        <f t="shared" si="658"/>
        <v>0</v>
      </c>
      <c r="U675" s="109">
        <f t="shared" si="658"/>
        <v>0</v>
      </c>
    </row>
    <row r="676" spans="1:21" hidden="1">
      <c r="D676" s="67"/>
      <c r="G676" s="179"/>
      <c r="H676" s="179"/>
      <c r="I676" s="179"/>
      <c r="U676" s="137"/>
    </row>
    <row r="677" spans="1:21" hidden="1">
      <c r="A677" s="172" t="s">
        <v>160</v>
      </c>
      <c r="B677" s="173" t="s">
        <v>176</v>
      </c>
      <c r="C677" s="174" t="s">
        <v>109</v>
      </c>
      <c r="D677" s="76"/>
      <c r="E677" s="43"/>
      <c r="F677" s="167" t="s">
        <v>41</v>
      </c>
      <c r="G677" s="180"/>
      <c r="H677" s="181"/>
      <c r="I677" s="182"/>
      <c r="J677" s="48"/>
      <c r="K677" s="43"/>
      <c r="L677" s="49"/>
      <c r="M677" s="48"/>
      <c r="N677" s="43"/>
      <c r="O677" s="49"/>
      <c r="P677" s="48"/>
      <c r="Q677" s="43"/>
      <c r="R677" s="49"/>
      <c r="S677" s="48"/>
      <c r="T677" s="43"/>
      <c r="U677" s="74"/>
    </row>
    <row r="678" spans="1:21" hidden="1">
      <c r="A678" s="40"/>
      <c r="B678" s="41"/>
      <c r="C678" s="42"/>
      <c r="D678" s="76"/>
      <c r="E678" s="163">
        <v>611000</v>
      </c>
      <c r="F678" s="167" t="s">
        <v>69</v>
      </c>
      <c r="G678" s="94">
        <f>SUM(G679:G681)</f>
        <v>805680</v>
      </c>
      <c r="H678" s="95">
        <f t="shared" ref="H678:U678" si="659">SUM(H679:H681)</f>
        <v>0</v>
      </c>
      <c r="I678" s="96">
        <f t="shared" si="659"/>
        <v>805680</v>
      </c>
      <c r="J678" s="94">
        <f t="shared" si="659"/>
        <v>0</v>
      </c>
      <c r="K678" s="95">
        <f t="shared" si="659"/>
        <v>0</v>
      </c>
      <c r="L678" s="96">
        <f t="shared" si="659"/>
        <v>0</v>
      </c>
      <c r="M678" s="94">
        <f t="shared" si="659"/>
        <v>0</v>
      </c>
      <c r="N678" s="95">
        <f t="shared" si="659"/>
        <v>0</v>
      </c>
      <c r="O678" s="96">
        <f t="shared" si="659"/>
        <v>0</v>
      </c>
      <c r="P678" s="94">
        <f t="shared" si="659"/>
        <v>0</v>
      </c>
      <c r="Q678" s="95">
        <f t="shared" si="659"/>
        <v>0</v>
      </c>
      <c r="R678" s="96">
        <f t="shared" si="659"/>
        <v>0</v>
      </c>
      <c r="S678" s="94">
        <f t="shared" si="659"/>
        <v>0</v>
      </c>
      <c r="T678" s="95">
        <f t="shared" si="659"/>
        <v>0</v>
      </c>
      <c r="U678" s="97">
        <f t="shared" si="659"/>
        <v>0</v>
      </c>
    </row>
    <row r="679" spans="1:21" hidden="1">
      <c r="A679" s="48"/>
      <c r="B679" s="43"/>
      <c r="C679" s="49"/>
      <c r="D679" s="76"/>
      <c r="E679" s="164">
        <v>611100</v>
      </c>
      <c r="F679" s="168" t="s">
        <v>70</v>
      </c>
      <c r="G679" s="99">
        <f>Godišnji!G678</f>
        <v>664790</v>
      </c>
      <c r="H679" s="100">
        <f>Godišnji!H678</f>
        <v>0</v>
      </c>
      <c r="I679" s="98">
        <f>SUM(G679:H679)</f>
        <v>664790</v>
      </c>
      <c r="J679" s="52"/>
      <c r="K679" s="53"/>
      <c r="L679" s="98">
        <f>SUM(J679:K679)</f>
        <v>0</v>
      </c>
      <c r="M679" s="52"/>
      <c r="N679" s="53"/>
      <c r="O679" s="98">
        <f>SUM(M679:N679)</f>
        <v>0</v>
      </c>
      <c r="P679" s="52"/>
      <c r="Q679" s="53"/>
      <c r="R679" s="98">
        <f>SUM(P679:Q679)</f>
        <v>0</v>
      </c>
      <c r="S679" s="99">
        <f>P679+M679+J679</f>
        <v>0</v>
      </c>
      <c r="T679" s="100">
        <f>Q679+N679+K679</f>
        <v>0</v>
      </c>
      <c r="U679" s="101">
        <f>SUM(S679:T679)</f>
        <v>0</v>
      </c>
    </row>
    <row r="680" spans="1:21" hidden="1">
      <c r="A680" s="48"/>
      <c r="B680" s="43"/>
      <c r="C680" s="49"/>
      <c r="D680" s="76"/>
      <c r="E680" s="164">
        <v>611200</v>
      </c>
      <c r="F680" s="168" t="s">
        <v>71</v>
      </c>
      <c r="G680" s="99">
        <f>Godišnji!G679</f>
        <v>140890</v>
      </c>
      <c r="H680" s="100">
        <f>Godišnji!H679</f>
        <v>0</v>
      </c>
      <c r="I680" s="98">
        <f t="shared" ref="I680:I681" si="660">SUM(G680:H680)</f>
        <v>140890</v>
      </c>
      <c r="J680" s="52"/>
      <c r="K680" s="53"/>
      <c r="L680" s="98">
        <f t="shared" ref="L680:L681" si="661">SUM(J680:K680)</f>
        <v>0</v>
      </c>
      <c r="M680" s="52"/>
      <c r="N680" s="53"/>
      <c r="O680" s="98">
        <f t="shared" ref="O680:O681" si="662">SUM(M680:N680)</f>
        <v>0</v>
      </c>
      <c r="P680" s="52"/>
      <c r="Q680" s="53"/>
      <c r="R680" s="98">
        <f t="shared" ref="R680:R681" si="663">SUM(P680:Q680)</f>
        <v>0</v>
      </c>
      <c r="S680" s="99">
        <f t="shared" ref="S680:S681" si="664">P680+M680+J680</f>
        <v>0</v>
      </c>
      <c r="T680" s="100">
        <f t="shared" ref="T680:T681" si="665">Q680+N680+K680</f>
        <v>0</v>
      </c>
      <c r="U680" s="101">
        <f t="shared" ref="U680:U681" si="666">SUM(S680:T680)</f>
        <v>0</v>
      </c>
    </row>
    <row r="681" spans="1:21" hidden="1">
      <c r="A681" s="48"/>
      <c r="B681" s="43"/>
      <c r="C681" s="49"/>
      <c r="D681" s="76"/>
      <c r="E681" s="164">
        <v>611200</v>
      </c>
      <c r="F681" s="168" t="s">
        <v>72</v>
      </c>
      <c r="G681" s="99">
        <f>Godišnji!G680</f>
        <v>0</v>
      </c>
      <c r="H681" s="100">
        <f>Godišnji!H680</f>
        <v>0</v>
      </c>
      <c r="I681" s="98">
        <f t="shared" si="660"/>
        <v>0</v>
      </c>
      <c r="J681" s="52"/>
      <c r="K681" s="53"/>
      <c r="L681" s="98">
        <f t="shared" si="661"/>
        <v>0</v>
      </c>
      <c r="M681" s="52"/>
      <c r="N681" s="53"/>
      <c r="O681" s="98">
        <f t="shared" si="662"/>
        <v>0</v>
      </c>
      <c r="P681" s="52"/>
      <c r="Q681" s="53"/>
      <c r="R681" s="98">
        <f t="shared" si="663"/>
        <v>0</v>
      </c>
      <c r="S681" s="99">
        <f t="shared" si="664"/>
        <v>0</v>
      </c>
      <c r="T681" s="100">
        <f t="shared" si="665"/>
        <v>0</v>
      </c>
      <c r="U681" s="101">
        <f t="shared" si="666"/>
        <v>0</v>
      </c>
    </row>
    <row r="682" spans="1:21" hidden="1">
      <c r="A682" s="40"/>
      <c r="B682" s="41"/>
      <c r="C682" s="42"/>
      <c r="D682" s="76"/>
      <c r="E682" s="163">
        <v>612000</v>
      </c>
      <c r="F682" s="167" t="s">
        <v>73</v>
      </c>
      <c r="G682" s="94">
        <f>G683</f>
        <v>72470</v>
      </c>
      <c r="H682" s="95">
        <f t="shared" ref="H682:U682" si="667">H683</f>
        <v>0</v>
      </c>
      <c r="I682" s="96">
        <f t="shared" si="667"/>
        <v>72470</v>
      </c>
      <c r="J682" s="94">
        <f t="shared" si="667"/>
        <v>0</v>
      </c>
      <c r="K682" s="95">
        <f t="shared" si="667"/>
        <v>0</v>
      </c>
      <c r="L682" s="96">
        <f t="shared" si="667"/>
        <v>0</v>
      </c>
      <c r="M682" s="94">
        <f t="shared" si="667"/>
        <v>0</v>
      </c>
      <c r="N682" s="95">
        <f t="shared" si="667"/>
        <v>0</v>
      </c>
      <c r="O682" s="96">
        <f t="shared" si="667"/>
        <v>0</v>
      </c>
      <c r="P682" s="94">
        <f t="shared" si="667"/>
        <v>0</v>
      </c>
      <c r="Q682" s="95">
        <f t="shared" si="667"/>
        <v>0</v>
      </c>
      <c r="R682" s="96">
        <f t="shared" si="667"/>
        <v>0</v>
      </c>
      <c r="S682" s="94">
        <f t="shared" si="667"/>
        <v>0</v>
      </c>
      <c r="T682" s="95">
        <f t="shared" si="667"/>
        <v>0</v>
      </c>
      <c r="U682" s="97">
        <f t="shared" si="667"/>
        <v>0</v>
      </c>
    </row>
    <row r="683" spans="1:21" hidden="1">
      <c r="A683" s="48"/>
      <c r="B683" s="43"/>
      <c r="C683" s="49"/>
      <c r="D683" s="76"/>
      <c r="E683" s="164">
        <v>612100</v>
      </c>
      <c r="F683" s="168" t="s">
        <v>73</v>
      </c>
      <c r="G683" s="99">
        <f>Godišnji!G682</f>
        <v>72470</v>
      </c>
      <c r="H683" s="100">
        <f>Godišnji!H682</f>
        <v>0</v>
      </c>
      <c r="I683" s="98">
        <f>SUM(G683:H683)</f>
        <v>72470</v>
      </c>
      <c r="J683" s="52"/>
      <c r="K683" s="53"/>
      <c r="L683" s="98">
        <f>SUM(J683:K683)</f>
        <v>0</v>
      </c>
      <c r="M683" s="52"/>
      <c r="N683" s="53"/>
      <c r="O683" s="98">
        <f>SUM(M683:N683)</f>
        <v>0</v>
      </c>
      <c r="P683" s="52"/>
      <c r="Q683" s="53"/>
      <c r="R683" s="98">
        <f>SUM(P683:Q683)</f>
        <v>0</v>
      </c>
      <c r="S683" s="99">
        <f>P683+M683+J683</f>
        <v>0</v>
      </c>
      <c r="T683" s="100">
        <f>Q683+N683+K683</f>
        <v>0</v>
      </c>
      <c r="U683" s="101">
        <f>SUM(S683:T683)</f>
        <v>0</v>
      </c>
    </row>
    <row r="684" spans="1:21" hidden="1">
      <c r="A684" s="40"/>
      <c r="B684" s="41"/>
      <c r="C684" s="42"/>
      <c r="D684" s="76"/>
      <c r="E684" s="163">
        <v>613000</v>
      </c>
      <c r="F684" s="167" t="s">
        <v>74</v>
      </c>
      <c r="G684" s="94">
        <f>SUM(G685:G694)</f>
        <v>63550</v>
      </c>
      <c r="H684" s="95">
        <f t="shared" ref="H684:U684" si="668">SUM(H685:H694)</f>
        <v>0</v>
      </c>
      <c r="I684" s="96">
        <f t="shared" si="668"/>
        <v>63550</v>
      </c>
      <c r="J684" s="94">
        <f t="shared" si="668"/>
        <v>0</v>
      </c>
      <c r="K684" s="95">
        <f t="shared" si="668"/>
        <v>0</v>
      </c>
      <c r="L684" s="96">
        <f t="shared" si="668"/>
        <v>0</v>
      </c>
      <c r="M684" s="94">
        <f t="shared" si="668"/>
        <v>0</v>
      </c>
      <c r="N684" s="95">
        <f t="shared" si="668"/>
        <v>0</v>
      </c>
      <c r="O684" s="96">
        <f t="shared" si="668"/>
        <v>0</v>
      </c>
      <c r="P684" s="94">
        <f t="shared" si="668"/>
        <v>0</v>
      </c>
      <c r="Q684" s="95">
        <f t="shared" si="668"/>
        <v>0</v>
      </c>
      <c r="R684" s="96">
        <f t="shared" si="668"/>
        <v>0</v>
      </c>
      <c r="S684" s="94">
        <f t="shared" si="668"/>
        <v>0</v>
      </c>
      <c r="T684" s="95">
        <f t="shared" si="668"/>
        <v>0</v>
      </c>
      <c r="U684" s="97">
        <f t="shared" si="668"/>
        <v>0</v>
      </c>
    </row>
    <row r="685" spans="1:21" hidden="1">
      <c r="A685" s="48"/>
      <c r="B685" s="43"/>
      <c r="C685" s="49"/>
      <c r="D685" s="76"/>
      <c r="E685" s="164">
        <v>613100</v>
      </c>
      <c r="F685" s="169" t="s">
        <v>75</v>
      </c>
      <c r="G685" s="99">
        <f>Godišnji!G684</f>
        <v>4500</v>
      </c>
      <c r="H685" s="100">
        <f>Godišnji!H684</f>
        <v>0</v>
      </c>
      <c r="I685" s="98">
        <f t="shared" ref="I685:I694" si="669">SUM(G685:H685)</f>
        <v>4500</v>
      </c>
      <c r="J685" s="52"/>
      <c r="K685" s="53"/>
      <c r="L685" s="98">
        <f t="shared" ref="L685:L694" si="670">SUM(J685:K685)</f>
        <v>0</v>
      </c>
      <c r="M685" s="52"/>
      <c r="N685" s="53"/>
      <c r="O685" s="98">
        <f t="shared" ref="O685:O694" si="671">SUM(M685:N685)</f>
        <v>0</v>
      </c>
      <c r="P685" s="52"/>
      <c r="Q685" s="53"/>
      <c r="R685" s="98">
        <f t="shared" ref="R685:R694" si="672">SUM(P685:Q685)</f>
        <v>0</v>
      </c>
      <c r="S685" s="99">
        <f t="shared" ref="S685:S694" si="673">P685+M685+J685</f>
        <v>0</v>
      </c>
      <c r="T685" s="100">
        <f t="shared" ref="T685:T694" si="674">Q685+N685+K685</f>
        <v>0</v>
      </c>
      <c r="U685" s="101">
        <f t="shared" ref="U685:U694" si="675">SUM(S685:T685)</f>
        <v>0</v>
      </c>
    </row>
    <row r="686" spans="1:21" hidden="1">
      <c r="A686" s="48"/>
      <c r="B686" s="43"/>
      <c r="C686" s="49"/>
      <c r="D686" s="76"/>
      <c r="E686" s="164">
        <v>613200</v>
      </c>
      <c r="F686" s="169" t="s">
        <v>76</v>
      </c>
      <c r="G686" s="99">
        <f>Godišnji!G685</f>
        <v>30000</v>
      </c>
      <c r="H686" s="100">
        <f>Godišnji!H685</f>
        <v>0</v>
      </c>
      <c r="I686" s="98">
        <f t="shared" si="669"/>
        <v>30000</v>
      </c>
      <c r="J686" s="52"/>
      <c r="K686" s="53"/>
      <c r="L686" s="98">
        <f t="shared" si="670"/>
        <v>0</v>
      </c>
      <c r="M686" s="52"/>
      <c r="N686" s="53"/>
      <c r="O686" s="98">
        <f t="shared" si="671"/>
        <v>0</v>
      </c>
      <c r="P686" s="52"/>
      <c r="Q686" s="53"/>
      <c r="R686" s="98">
        <f t="shared" si="672"/>
        <v>0</v>
      </c>
      <c r="S686" s="99">
        <f t="shared" si="673"/>
        <v>0</v>
      </c>
      <c r="T686" s="100">
        <f t="shared" si="674"/>
        <v>0</v>
      </c>
      <c r="U686" s="101">
        <f t="shared" si="675"/>
        <v>0</v>
      </c>
    </row>
    <row r="687" spans="1:21" hidden="1">
      <c r="A687" s="48"/>
      <c r="B687" s="43"/>
      <c r="C687" s="49"/>
      <c r="D687" s="76"/>
      <c r="E687" s="164">
        <v>613300</v>
      </c>
      <c r="F687" s="169" t="s">
        <v>77</v>
      </c>
      <c r="G687" s="99">
        <f>Godišnji!G686</f>
        <v>3050</v>
      </c>
      <c r="H687" s="100">
        <f>Godišnji!H686</f>
        <v>0</v>
      </c>
      <c r="I687" s="98">
        <f t="shared" si="669"/>
        <v>3050</v>
      </c>
      <c r="J687" s="52"/>
      <c r="K687" s="53"/>
      <c r="L687" s="98">
        <f t="shared" si="670"/>
        <v>0</v>
      </c>
      <c r="M687" s="52"/>
      <c r="N687" s="53"/>
      <c r="O687" s="98">
        <f t="shared" si="671"/>
        <v>0</v>
      </c>
      <c r="P687" s="52"/>
      <c r="Q687" s="53"/>
      <c r="R687" s="98">
        <f t="shared" si="672"/>
        <v>0</v>
      </c>
      <c r="S687" s="99">
        <f t="shared" si="673"/>
        <v>0</v>
      </c>
      <c r="T687" s="100">
        <f t="shared" si="674"/>
        <v>0</v>
      </c>
      <c r="U687" s="101">
        <f t="shared" si="675"/>
        <v>0</v>
      </c>
    </row>
    <row r="688" spans="1:21" hidden="1">
      <c r="A688" s="48"/>
      <c r="B688" s="43"/>
      <c r="C688" s="49"/>
      <c r="D688" s="76"/>
      <c r="E688" s="164">
        <v>613400</v>
      </c>
      <c r="F688" s="169" t="s">
        <v>78</v>
      </c>
      <c r="G688" s="99">
        <f>Godišnji!G687</f>
        <v>9000</v>
      </c>
      <c r="H688" s="100">
        <f>Godišnji!H687</f>
        <v>0</v>
      </c>
      <c r="I688" s="98">
        <f t="shared" si="669"/>
        <v>9000</v>
      </c>
      <c r="J688" s="52"/>
      <c r="K688" s="53"/>
      <c r="L688" s="98">
        <f t="shared" si="670"/>
        <v>0</v>
      </c>
      <c r="M688" s="52"/>
      <c r="N688" s="53"/>
      <c r="O688" s="98">
        <f t="shared" si="671"/>
        <v>0</v>
      </c>
      <c r="P688" s="52"/>
      <c r="Q688" s="53"/>
      <c r="R688" s="98">
        <f t="shared" si="672"/>
        <v>0</v>
      </c>
      <c r="S688" s="99">
        <f t="shared" si="673"/>
        <v>0</v>
      </c>
      <c r="T688" s="100">
        <f t="shared" si="674"/>
        <v>0</v>
      </c>
      <c r="U688" s="101">
        <f t="shared" si="675"/>
        <v>0</v>
      </c>
    </row>
    <row r="689" spans="1:21" hidden="1">
      <c r="A689" s="48"/>
      <c r="B689" s="43"/>
      <c r="C689" s="49"/>
      <c r="D689" s="76"/>
      <c r="E689" s="164">
        <v>613500</v>
      </c>
      <c r="F689" s="169" t="s">
        <v>79</v>
      </c>
      <c r="G689" s="99">
        <f>Godišnji!G688</f>
        <v>0</v>
      </c>
      <c r="H689" s="100">
        <f>Godišnji!H688</f>
        <v>0</v>
      </c>
      <c r="I689" s="98">
        <f t="shared" si="669"/>
        <v>0</v>
      </c>
      <c r="J689" s="52"/>
      <c r="K689" s="53"/>
      <c r="L689" s="98">
        <f t="shared" si="670"/>
        <v>0</v>
      </c>
      <c r="M689" s="52"/>
      <c r="N689" s="53"/>
      <c r="O689" s="98">
        <f t="shared" si="671"/>
        <v>0</v>
      </c>
      <c r="P689" s="52"/>
      <c r="Q689" s="53"/>
      <c r="R689" s="98">
        <f t="shared" si="672"/>
        <v>0</v>
      </c>
      <c r="S689" s="99">
        <f t="shared" si="673"/>
        <v>0</v>
      </c>
      <c r="T689" s="100">
        <f t="shared" si="674"/>
        <v>0</v>
      </c>
      <c r="U689" s="101">
        <f t="shared" si="675"/>
        <v>0</v>
      </c>
    </row>
    <row r="690" spans="1:21" hidden="1">
      <c r="A690" s="48"/>
      <c r="B690" s="43"/>
      <c r="C690" s="49"/>
      <c r="D690" s="76"/>
      <c r="E690" s="164">
        <v>613600</v>
      </c>
      <c r="F690" s="169" t="s">
        <v>82</v>
      </c>
      <c r="G690" s="99">
        <f>Godišnji!G689</f>
        <v>0</v>
      </c>
      <c r="H690" s="100">
        <f>Godišnji!H689</f>
        <v>0</v>
      </c>
      <c r="I690" s="98">
        <f t="shared" si="669"/>
        <v>0</v>
      </c>
      <c r="J690" s="52"/>
      <c r="K690" s="53"/>
      <c r="L690" s="98">
        <f t="shared" si="670"/>
        <v>0</v>
      </c>
      <c r="M690" s="52"/>
      <c r="N690" s="53"/>
      <c r="O690" s="98">
        <f t="shared" si="671"/>
        <v>0</v>
      </c>
      <c r="P690" s="52"/>
      <c r="Q690" s="53"/>
      <c r="R690" s="98">
        <f t="shared" si="672"/>
        <v>0</v>
      </c>
      <c r="S690" s="99">
        <f t="shared" si="673"/>
        <v>0</v>
      </c>
      <c r="T690" s="100">
        <f t="shared" si="674"/>
        <v>0</v>
      </c>
      <c r="U690" s="101">
        <f t="shared" si="675"/>
        <v>0</v>
      </c>
    </row>
    <row r="691" spans="1:21" hidden="1">
      <c r="A691" s="48"/>
      <c r="B691" s="43"/>
      <c r="C691" s="49"/>
      <c r="D691" s="76"/>
      <c r="E691" s="164">
        <v>613700</v>
      </c>
      <c r="F691" s="169" t="s">
        <v>80</v>
      </c>
      <c r="G691" s="99">
        <f>Godišnji!G690</f>
        <v>9000</v>
      </c>
      <c r="H691" s="100">
        <f>Godišnji!H690</f>
        <v>0</v>
      </c>
      <c r="I691" s="98">
        <f t="shared" si="669"/>
        <v>9000</v>
      </c>
      <c r="J691" s="52"/>
      <c r="K691" s="53"/>
      <c r="L691" s="98">
        <f t="shared" si="670"/>
        <v>0</v>
      </c>
      <c r="M691" s="52"/>
      <c r="N691" s="53"/>
      <c r="O691" s="98">
        <f t="shared" si="671"/>
        <v>0</v>
      </c>
      <c r="P691" s="52"/>
      <c r="Q691" s="53"/>
      <c r="R691" s="98">
        <f t="shared" si="672"/>
        <v>0</v>
      </c>
      <c r="S691" s="99">
        <f t="shared" si="673"/>
        <v>0</v>
      </c>
      <c r="T691" s="100">
        <f t="shared" si="674"/>
        <v>0</v>
      </c>
      <c r="U691" s="101">
        <f t="shared" si="675"/>
        <v>0</v>
      </c>
    </row>
    <row r="692" spans="1:21" hidden="1">
      <c r="A692" s="48"/>
      <c r="B692" s="43"/>
      <c r="C692" s="49"/>
      <c r="D692" s="76"/>
      <c r="E692" s="164">
        <v>613800</v>
      </c>
      <c r="F692" s="169" t="s">
        <v>83</v>
      </c>
      <c r="G692" s="99">
        <f>Godišnji!G691</f>
        <v>0</v>
      </c>
      <c r="H692" s="100">
        <f>Godišnji!H691</f>
        <v>0</v>
      </c>
      <c r="I692" s="98">
        <f t="shared" si="669"/>
        <v>0</v>
      </c>
      <c r="J692" s="52"/>
      <c r="K692" s="53"/>
      <c r="L692" s="98">
        <f t="shared" si="670"/>
        <v>0</v>
      </c>
      <c r="M692" s="52"/>
      <c r="N692" s="53"/>
      <c r="O692" s="98">
        <f t="shared" si="671"/>
        <v>0</v>
      </c>
      <c r="P692" s="52"/>
      <c r="Q692" s="53"/>
      <c r="R692" s="98">
        <f t="shared" si="672"/>
        <v>0</v>
      </c>
      <c r="S692" s="99">
        <f t="shared" si="673"/>
        <v>0</v>
      </c>
      <c r="T692" s="100">
        <f t="shared" si="674"/>
        <v>0</v>
      </c>
      <c r="U692" s="101">
        <f t="shared" si="675"/>
        <v>0</v>
      </c>
    </row>
    <row r="693" spans="1:21" hidden="1">
      <c r="A693" s="48"/>
      <c r="B693" s="43"/>
      <c r="C693" s="49"/>
      <c r="D693" s="76"/>
      <c r="E693" s="164">
        <v>613900</v>
      </c>
      <c r="F693" s="169" t="s">
        <v>81</v>
      </c>
      <c r="G693" s="99">
        <f>Godišnji!G692</f>
        <v>8000</v>
      </c>
      <c r="H693" s="100">
        <f>Godišnji!H692</f>
        <v>0</v>
      </c>
      <c r="I693" s="98">
        <f t="shared" si="669"/>
        <v>8000</v>
      </c>
      <c r="J693" s="52"/>
      <c r="K693" s="53"/>
      <c r="L693" s="98">
        <f t="shared" si="670"/>
        <v>0</v>
      </c>
      <c r="M693" s="52"/>
      <c r="N693" s="53"/>
      <c r="O693" s="98">
        <f t="shared" si="671"/>
        <v>0</v>
      </c>
      <c r="P693" s="52"/>
      <c r="Q693" s="53"/>
      <c r="R693" s="98">
        <f t="shared" si="672"/>
        <v>0</v>
      </c>
      <c r="S693" s="99">
        <f t="shared" si="673"/>
        <v>0</v>
      </c>
      <c r="T693" s="100">
        <f t="shared" si="674"/>
        <v>0</v>
      </c>
      <c r="U693" s="101">
        <f t="shared" si="675"/>
        <v>0</v>
      </c>
    </row>
    <row r="694" spans="1:21" hidden="1">
      <c r="A694" s="48"/>
      <c r="B694" s="43"/>
      <c r="C694" s="49"/>
      <c r="D694" s="76"/>
      <c r="E694" s="164">
        <v>613900</v>
      </c>
      <c r="F694" s="169" t="s">
        <v>84</v>
      </c>
      <c r="G694" s="99">
        <f>Godišnji!G693</f>
        <v>0</v>
      </c>
      <c r="H694" s="100">
        <f>Godišnji!H693</f>
        <v>0</v>
      </c>
      <c r="I694" s="98">
        <f t="shared" si="669"/>
        <v>0</v>
      </c>
      <c r="J694" s="52"/>
      <c r="K694" s="53"/>
      <c r="L694" s="98">
        <f t="shared" si="670"/>
        <v>0</v>
      </c>
      <c r="M694" s="52"/>
      <c r="N694" s="53"/>
      <c r="O694" s="98">
        <f t="shared" si="671"/>
        <v>0</v>
      </c>
      <c r="P694" s="52"/>
      <c r="Q694" s="53"/>
      <c r="R694" s="98">
        <f t="shared" si="672"/>
        <v>0</v>
      </c>
      <c r="S694" s="99">
        <f t="shared" si="673"/>
        <v>0</v>
      </c>
      <c r="T694" s="100">
        <f t="shared" si="674"/>
        <v>0</v>
      </c>
      <c r="U694" s="101">
        <f t="shared" si="675"/>
        <v>0</v>
      </c>
    </row>
    <row r="695" spans="1:21" hidden="1">
      <c r="A695" s="40"/>
      <c r="B695" s="41"/>
      <c r="C695" s="42"/>
      <c r="D695" s="76"/>
      <c r="E695" s="163">
        <v>821000</v>
      </c>
      <c r="F695" s="167" t="s">
        <v>85</v>
      </c>
      <c r="G695" s="94">
        <f>SUM(G696:G697)</f>
        <v>13500</v>
      </c>
      <c r="H695" s="95">
        <f t="shared" ref="H695:U695" si="676">SUM(H696:H697)</f>
        <v>0</v>
      </c>
      <c r="I695" s="96">
        <f t="shared" si="676"/>
        <v>13500</v>
      </c>
      <c r="J695" s="94">
        <f t="shared" si="676"/>
        <v>0</v>
      </c>
      <c r="K695" s="95">
        <f t="shared" si="676"/>
        <v>0</v>
      </c>
      <c r="L695" s="96">
        <f t="shared" si="676"/>
        <v>0</v>
      </c>
      <c r="M695" s="94">
        <f t="shared" si="676"/>
        <v>0</v>
      </c>
      <c r="N695" s="95">
        <f t="shared" si="676"/>
        <v>0</v>
      </c>
      <c r="O695" s="96">
        <f t="shared" si="676"/>
        <v>0</v>
      </c>
      <c r="P695" s="94">
        <f t="shared" si="676"/>
        <v>0</v>
      </c>
      <c r="Q695" s="95">
        <f t="shared" si="676"/>
        <v>0</v>
      </c>
      <c r="R695" s="96">
        <f t="shared" si="676"/>
        <v>0</v>
      </c>
      <c r="S695" s="94">
        <f t="shared" si="676"/>
        <v>0</v>
      </c>
      <c r="T695" s="95">
        <f t="shared" si="676"/>
        <v>0</v>
      </c>
      <c r="U695" s="97">
        <f t="shared" si="676"/>
        <v>0</v>
      </c>
    </row>
    <row r="696" spans="1:21" hidden="1">
      <c r="A696" s="48"/>
      <c r="B696" s="43"/>
      <c r="C696" s="49"/>
      <c r="D696" s="76"/>
      <c r="E696" s="164">
        <v>821200</v>
      </c>
      <c r="F696" s="168" t="s">
        <v>86</v>
      </c>
      <c r="G696" s="99">
        <f>Godišnji!G695</f>
        <v>13500</v>
      </c>
      <c r="H696" s="100">
        <f>Godišnji!H695</f>
        <v>0</v>
      </c>
      <c r="I696" s="98">
        <f>SUM(G696:H696)</f>
        <v>13500</v>
      </c>
      <c r="J696" s="52"/>
      <c r="K696" s="53"/>
      <c r="L696" s="98">
        <f>SUM(J696:K696)</f>
        <v>0</v>
      </c>
      <c r="M696" s="52"/>
      <c r="N696" s="53"/>
      <c r="O696" s="98">
        <f>SUM(M696:N696)</f>
        <v>0</v>
      </c>
      <c r="P696" s="52"/>
      <c r="Q696" s="53"/>
      <c r="R696" s="98">
        <f>SUM(P696:Q696)</f>
        <v>0</v>
      </c>
      <c r="S696" s="99">
        <f t="shared" ref="S696:S697" si="677">P696+M696+J696</f>
        <v>0</v>
      </c>
      <c r="T696" s="100">
        <f t="shared" ref="T696:T697" si="678">Q696+N696+K696</f>
        <v>0</v>
      </c>
      <c r="U696" s="101">
        <f>SUM(S696:T696)</f>
        <v>0</v>
      </c>
    </row>
    <row r="697" spans="1:21" ht="12.75" hidden="1" thickBot="1">
      <c r="A697" s="55"/>
      <c r="B697" s="56"/>
      <c r="C697" s="57"/>
      <c r="D697" s="81"/>
      <c r="E697" s="165">
        <v>821300</v>
      </c>
      <c r="F697" s="170" t="s">
        <v>87</v>
      </c>
      <c r="G697" s="103">
        <f>Godišnji!G696</f>
        <v>0</v>
      </c>
      <c r="H697" s="104">
        <f>Godišnji!H696</f>
        <v>0</v>
      </c>
      <c r="I697" s="102">
        <f>SUM(G697:H697)</f>
        <v>0</v>
      </c>
      <c r="J697" s="60"/>
      <c r="K697" s="61"/>
      <c r="L697" s="102">
        <f>SUM(J697:K697)</f>
        <v>0</v>
      </c>
      <c r="M697" s="60"/>
      <c r="N697" s="61"/>
      <c r="O697" s="102">
        <f>SUM(M697:N697)</f>
        <v>0</v>
      </c>
      <c r="P697" s="60"/>
      <c r="Q697" s="61"/>
      <c r="R697" s="102">
        <f>SUM(P697:Q697)</f>
        <v>0</v>
      </c>
      <c r="S697" s="103">
        <f t="shared" si="677"/>
        <v>0</v>
      </c>
      <c r="T697" s="104">
        <f t="shared" si="678"/>
        <v>0</v>
      </c>
      <c r="U697" s="105">
        <f>SUM(S697:T697)</f>
        <v>0</v>
      </c>
    </row>
    <row r="698" spans="1:21" ht="12.75" hidden="1" thickBot="1">
      <c r="A698" s="62"/>
      <c r="B698" s="63"/>
      <c r="C698" s="64"/>
      <c r="D698" s="87"/>
      <c r="E698" s="63"/>
      <c r="F698" s="171" t="s">
        <v>181</v>
      </c>
      <c r="G698" s="106">
        <f>G678+G682+G684+G695</f>
        <v>955200</v>
      </c>
      <c r="H698" s="107">
        <f t="shared" ref="H698:U698" si="679">H678+H682+H684+H695</f>
        <v>0</v>
      </c>
      <c r="I698" s="108">
        <f t="shared" si="679"/>
        <v>955200</v>
      </c>
      <c r="J698" s="106">
        <f t="shared" si="679"/>
        <v>0</v>
      </c>
      <c r="K698" s="107">
        <f t="shared" si="679"/>
        <v>0</v>
      </c>
      <c r="L698" s="108">
        <f t="shared" si="679"/>
        <v>0</v>
      </c>
      <c r="M698" s="106">
        <f t="shared" si="679"/>
        <v>0</v>
      </c>
      <c r="N698" s="107">
        <f t="shared" si="679"/>
        <v>0</v>
      </c>
      <c r="O698" s="108">
        <f t="shared" si="679"/>
        <v>0</v>
      </c>
      <c r="P698" s="106">
        <f t="shared" si="679"/>
        <v>0</v>
      </c>
      <c r="Q698" s="107">
        <f t="shared" si="679"/>
        <v>0</v>
      </c>
      <c r="R698" s="108">
        <f t="shared" si="679"/>
        <v>0</v>
      </c>
      <c r="S698" s="106">
        <f t="shared" si="679"/>
        <v>0</v>
      </c>
      <c r="T698" s="107">
        <f t="shared" si="679"/>
        <v>0</v>
      </c>
      <c r="U698" s="109">
        <f t="shared" si="679"/>
        <v>0</v>
      </c>
    </row>
    <row r="699" spans="1:21" hidden="1">
      <c r="D699" s="67"/>
      <c r="G699" s="179"/>
      <c r="H699" s="179"/>
      <c r="I699" s="179"/>
      <c r="U699" s="137"/>
    </row>
    <row r="700" spans="1:21" hidden="1">
      <c r="A700" s="172" t="s">
        <v>160</v>
      </c>
      <c r="B700" s="173" t="s">
        <v>176</v>
      </c>
      <c r="C700" s="174" t="s">
        <v>111</v>
      </c>
      <c r="D700" s="76"/>
      <c r="E700" s="43"/>
      <c r="F700" s="167" t="s">
        <v>182</v>
      </c>
      <c r="G700" s="180"/>
      <c r="H700" s="181"/>
      <c r="I700" s="182"/>
      <c r="J700" s="48"/>
      <c r="K700" s="43"/>
      <c r="L700" s="49"/>
      <c r="M700" s="48"/>
      <c r="N700" s="43"/>
      <c r="O700" s="49"/>
      <c r="P700" s="48"/>
      <c r="Q700" s="43"/>
      <c r="R700" s="49"/>
      <c r="S700" s="48"/>
      <c r="T700" s="43"/>
      <c r="U700" s="74"/>
    </row>
    <row r="701" spans="1:21" hidden="1">
      <c r="A701" s="40"/>
      <c r="B701" s="41"/>
      <c r="C701" s="42"/>
      <c r="D701" s="76"/>
      <c r="E701" s="163">
        <v>611000</v>
      </c>
      <c r="F701" s="167" t="s">
        <v>69</v>
      </c>
      <c r="G701" s="94">
        <f>SUM(G702:G704)</f>
        <v>864760</v>
      </c>
      <c r="H701" s="95">
        <f t="shared" ref="H701:U701" si="680">SUM(H702:H704)</f>
        <v>0</v>
      </c>
      <c r="I701" s="96">
        <f t="shared" si="680"/>
        <v>864760</v>
      </c>
      <c r="J701" s="94">
        <f t="shared" si="680"/>
        <v>0</v>
      </c>
      <c r="K701" s="95">
        <f t="shared" si="680"/>
        <v>0</v>
      </c>
      <c r="L701" s="96">
        <f t="shared" si="680"/>
        <v>0</v>
      </c>
      <c r="M701" s="94">
        <f t="shared" si="680"/>
        <v>0</v>
      </c>
      <c r="N701" s="95">
        <f t="shared" si="680"/>
        <v>0</v>
      </c>
      <c r="O701" s="96">
        <f t="shared" si="680"/>
        <v>0</v>
      </c>
      <c r="P701" s="94">
        <f t="shared" si="680"/>
        <v>0</v>
      </c>
      <c r="Q701" s="95">
        <f t="shared" si="680"/>
        <v>0</v>
      </c>
      <c r="R701" s="96">
        <f t="shared" si="680"/>
        <v>0</v>
      </c>
      <c r="S701" s="94">
        <f t="shared" si="680"/>
        <v>0</v>
      </c>
      <c r="T701" s="95">
        <f t="shared" si="680"/>
        <v>0</v>
      </c>
      <c r="U701" s="97">
        <f t="shared" si="680"/>
        <v>0</v>
      </c>
    </row>
    <row r="702" spans="1:21" hidden="1">
      <c r="A702" s="48"/>
      <c r="B702" s="43"/>
      <c r="C702" s="49"/>
      <c r="D702" s="76"/>
      <c r="E702" s="164">
        <v>611100</v>
      </c>
      <c r="F702" s="168" t="s">
        <v>70</v>
      </c>
      <c r="G702" s="99">
        <f>Godišnji!G701</f>
        <v>707380</v>
      </c>
      <c r="H702" s="100">
        <f>Godišnji!H701</f>
        <v>0</v>
      </c>
      <c r="I702" s="98">
        <f>SUM(G702:H702)</f>
        <v>707380</v>
      </c>
      <c r="J702" s="52"/>
      <c r="K702" s="53"/>
      <c r="L702" s="98">
        <f>SUM(J702:K702)</f>
        <v>0</v>
      </c>
      <c r="M702" s="52"/>
      <c r="N702" s="53"/>
      <c r="O702" s="98">
        <f>SUM(M702:N702)</f>
        <v>0</v>
      </c>
      <c r="P702" s="52"/>
      <c r="Q702" s="53"/>
      <c r="R702" s="98">
        <f>SUM(P702:Q702)</f>
        <v>0</v>
      </c>
      <c r="S702" s="99">
        <f>P702+M702+J702</f>
        <v>0</v>
      </c>
      <c r="T702" s="100">
        <f>Q702+N702+K702</f>
        <v>0</v>
      </c>
      <c r="U702" s="101">
        <f>SUM(S702:T702)</f>
        <v>0</v>
      </c>
    </row>
    <row r="703" spans="1:21" hidden="1">
      <c r="A703" s="48"/>
      <c r="B703" s="43"/>
      <c r="C703" s="49"/>
      <c r="D703" s="76"/>
      <c r="E703" s="164">
        <v>611200</v>
      </c>
      <c r="F703" s="168" t="s">
        <v>71</v>
      </c>
      <c r="G703" s="99">
        <f>Godišnji!G702</f>
        <v>157380</v>
      </c>
      <c r="H703" s="100">
        <f>Godišnji!H702</f>
        <v>0</v>
      </c>
      <c r="I703" s="98">
        <f t="shared" ref="I703:I704" si="681">SUM(G703:H703)</f>
        <v>157380</v>
      </c>
      <c r="J703" s="52"/>
      <c r="K703" s="53"/>
      <c r="L703" s="98">
        <f t="shared" ref="L703:L704" si="682">SUM(J703:K703)</f>
        <v>0</v>
      </c>
      <c r="M703" s="52"/>
      <c r="N703" s="53"/>
      <c r="O703" s="98">
        <f t="shared" ref="O703:O704" si="683">SUM(M703:N703)</f>
        <v>0</v>
      </c>
      <c r="P703" s="52"/>
      <c r="Q703" s="53"/>
      <c r="R703" s="98">
        <f t="shared" ref="R703:R704" si="684">SUM(P703:Q703)</f>
        <v>0</v>
      </c>
      <c r="S703" s="99">
        <f t="shared" ref="S703:S704" si="685">P703+M703+J703</f>
        <v>0</v>
      </c>
      <c r="T703" s="100">
        <f t="shared" ref="T703:T704" si="686">Q703+N703+K703</f>
        <v>0</v>
      </c>
      <c r="U703" s="101">
        <f t="shared" ref="U703:U704" si="687">SUM(S703:T703)</f>
        <v>0</v>
      </c>
    </row>
    <row r="704" spans="1:21" hidden="1">
      <c r="A704" s="48"/>
      <c r="B704" s="43"/>
      <c r="C704" s="49"/>
      <c r="D704" s="76"/>
      <c r="E704" s="164">
        <v>611200</v>
      </c>
      <c r="F704" s="168" t="s">
        <v>72</v>
      </c>
      <c r="G704" s="99">
        <f>Godišnji!G703</f>
        <v>0</v>
      </c>
      <c r="H704" s="100">
        <f>Godišnji!H703</f>
        <v>0</v>
      </c>
      <c r="I704" s="98">
        <f t="shared" si="681"/>
        <v>0</v>
      </c>
      <c r="J704" s="52"/>
      <c r="K704" s="53"/>
      <c r="L704" s="98">
        <f t="shared" si="682"/>
        <v>0</v>
      </c>
      <c r="M704" s="52"/>
      <c r="N704" s="53"/>
      <c r="O704" s="98">
        <f t="shared" si="683"/>
        <v>0</v>
      </c>
      <c r="P704" s="52"/>
      <c r="Q704" s="53"/>
      <c r="R704" s="98">
        <f t="shared" si="684"/>
        <v>0</v>
      </c>
      <c r="S704" s="99">
        <f t="shared" si="685"/>
        <v>0</v>
      </c>
      <c r="T704" s="100">
        <f t="shared" si="686"/>
        <v>0</v>
      </c>
      <c r="U704" s="101">
        <f t="shared" si="687"/>
        <v>0</v>
      </c>
    </row>
    <row r="705" spans="1:21" hidden="1">
      <c r="A705" s="40"/>
      <c r="B705" s="41"/>
      <c r="C705" s="42"/>
      <c r="D705" s="76"/>
      <c r="E705" s="163">
        <v>612000</v>
      </c>
      <c r="F705" s="167" t="s">
        <v>73</v>
      </c>
      <c r="G705" s="94">
        <f>G706</f>
        <v>76420</v>
      </c>
      <c r="H705" s="95">
        <f t="shared" ref="H705:U705" si="688">H706</f>
        <v>0</v>
      </c>
      <c r="I705" s="96">
        <f t="shared" si="688"/>
        <v>76420</v>
      </c>
      <c r="J705" s="94">
        <f t="shared" si="688"/>
        <v>0</v>
      </c>
      <c r="K705" s="95">
        <f t="shared" si="688"/>
        <v>0</v>
      </c>
      <c r="L705" s="96">
        <f t="shared" si="688"/>
        <v>0</v>
      </c>
      <c r="M705" s="94">
        <f t="shared" si="688"/>
        <v>0</v>
      </c>
      <c r="N705" s="95">
        <f t="shared" si="688"/>
        <v>0</v>
      </c>
      <c r="O705" s="96">
        <f t="shared" si="688"/>
        <v>0</v>
      </c>
      <c r="P705" s="94">
        <f t="shared" si="688"/>
        <v>0</v>
      </c>
      <c r="Q705" s="95">
        <f t="shared" si="688"/>
        <v>0</v>
      </c>
      <c r="R705" s="96">
        <f t="shared" si="688"/>
        <v>0</v>
      </c>
      <c r="S705" s="94">
        <f t="shared" si="688"/>
        <v>0</v>
      </c>
      <c r="T705" s="95">
        <f t="shared" si="688"/>
        <v>0</v>
      </c>
      <c r="U705" s="97">
        <f t="shared" si="688"/>
        <v>0</v>
      </c>
    </row>
    <row r="706" spans="1:21" hidden="1">
      <c r="A706" s="48"/>
      <c r="B706" s="43"/>
      <c r="C706" s="49"/>
      <c r="D706" s="76"/>
      <c r="E706" s="164">
        <v>612100</v>
      </c>
      <c r="F706" s="168" t="s">
        <v>73</v>
      </c>
      <c r="G706" s="99">
        <f>Godišnji!G705</f>
        <v>76420</v>
      </c>
      <c r="H706" s="100">
        <f>Godišnji!H705</f>
        <v>0</v>
      </c>
      <c r="I706" s="98">
        <f>SUM(G706:H706)</f>
        <v>76420</v>
      </c>
      <c r="J706" s="52"/>
      <c r="K706" s="53"/>
      <c r="L706" s="98">
        <f>SUM(J706:K706)</f>
        <v>0</v>
      </c>
      <c r="M706" s="52"/>
      <c r="N706" s="53"/>
      <c r="O706" s="98">
        <f>SUM(M706:N706)</f>
        <v>0</v>
      </c>
      <c r="P706" s="52"/>
      <c r="Q706" s="53"/>
      <c r="R706" s="98">
        <f>SUM(P706:Q706)</f>
        <v>0</v>
      </c>
      <c r="S706" s="99">
        <f t="shared" ref="S706" si="689">P706+M706+J706</f>
        <v>0</v>
      </c>
      <c r="T706" s="100">
        <f t="shared" ref="T706" si="690">Q706+N706+K706</f>
        <v>0</v>
      </c>
      <c r="U706" s="101">
        <f>SUM(S706:T706)</f>
        <v>0</v>
      </c>
    </row>
    <row r="707" spans="1:21" hidden="1">
      <c r="A707" s="40"/>
      <c r="B707" s="41"/>
      <c r="C707" s="42"/>
      <c r="D707" s="76"/>
      <c r="E707" s="163">
        <v>613000</v>
      </c>
      <c r="F707" s="167" t="s">
        <v>74</v>
      </c>
      <c r="G707" s="94">
        <f>SUM(G708:G717)</f>
        <v>99600</v>
      </c>
      <c r="H707" s="95">
        <f t="shared" ref="H707:U707" si="691">SUM(H708:H717)</f>
        <v>0</v>
      </c>
      <c r="I707" s="96">
        <f t="shared" si="691"/>
        <v>99600</v>
      </c>
      <c r="J707" s="94">
        <f t="shared" si="691"/>
        <v>0</v>
      </c>
      <c r="K707" s="95">
        <f t="shared" si="691"/>
        <v>0</v>
      </c>
      <c r="L707" s="96">
        <f t="shared" si="691"/>
        <v>0</v>
      </c>
      <c r="M707" s="94">
        <f t="shared" si="691"/>
        <v>0</v>
      </c>
      <c r="N707" s="95">
        <f t="shared" si="691"/>
        <v>0</v>
      </c>
      <c r="O707" s="96">
        <f t="shared" si="691"/>
        <v>0</v>
      </c>
      <c r="P707" s="94">
        <f t="shared" si="691"/>
        <v>0</v>
      </c>
      <c r="Q707" s="95">
        <f t="shared" si="691"/>
        <v>0</v>
      </c>
      <c r="R707" s="96">
        <f t="shared" si="691"/>
        <v>0</v>
      </c>
      <c r="S707" s="94">
        <f t="shared" si="691"/>
        <v>0</v>
      </c>
      <c r="T707" s="95">
        <f t="shared" si="691"/>
        <v>0</v>
      </c>
      <c r="U707" s="97">
        <f t="shared" si="691"/>
        <v>0</v>
      </c>
    </row>
    <row r="708" spans="1:21" hidden="1">
      <c r="A708" s="48"/>
      <c r="B708" s="43"/>
      <c r="C708" s="49"/>
      <c r="D708" s="76"/>
      <c r="E708" s="164">
        <v>613100</v>
      </c>
      <c r="F708" s="169" t="s">
        <v>75</v>
      </c>
      <c r="G708" s="99">
        <f>Godišnji!G707</f>
        <v>4000</v>
      </c>
      <c r="H708" s="100">
        <f>Godišnji!H707</f>
        <v>0</v>
      </c>
      <c r="I708" s="98">
        <f t="shared" ref="I708:I717" si="692">SUM(G708:H708)</f>
        <v>4000</v>
      </c>
      <c r="J708" s="52"/>
      <c r="K708" s="53"/>
      <c r="L708" s="98">
        <f t="shared" ref="L708:L717" si="693">SUM(J708:K708)</f>
        <v>0</v>
      </c>
      <c r="M708" s="52"/>
      <c r="N708" s="53"/>
      <c r="O708" s="98">
        <f t="shared" ref="O708:O717" si="694">SUM(M708:N708)</f>
        <v>0</v>
      </c>
      <c r="P708" s="52"/>
      <c r="Q708" s="53"/>
      <c r="R708" s="98">
        <f t="shared" ref="R708:R717" si="695">SUM(P708:Q708)</f>
        <v>0</v>
      </c>
      <c r="S708" s="99">
        <f t="shared" ref="S708:S717" si="696">P708+M708+J708</f>
        <v>0</v>
      </c>
      <c r="T708" s="100">
        <f t="shared" ref="T708:T717" si="697">Q708+N708+K708</f>
        <v>0</v>
      </c>
      <c r="U708" s="101">
        <f t="shared" ref="U708:U717" si="698">SUM(S708:T708)</f>
        <v>0</v>
      </c>
    </row>
    <row r="709" spans="1:21" hidden="1">
      <c r="A709" s="48"/>
      <c r="B709" s="43"/>
      <c r="C709" s="49"/>
      <c r="D709" s="76"/>
      <c r="E709" s="164">
        <v>613200</v>
      </c>
      <c r="F709" s="169" t="s">
        <v>76</v>
      </c>
      <c r="G709" s="99">
        <f>Godišnji!G708</f>
        <v>55000</v>
      </c>
      <c r="H709" s="100">
        <f>Godišnji!H708</f>
        <v>0</v>
      </c>
      <c r="I709" s="98">
        <f t="shared" si="692"/>
        <v>55000</v>
      </c>
      <c r="J709" s="52"/>
      <c r="K709" s="53"/>
      <c r="L709" s="98">
        <f t="shared" si="693"/>
        <v>0</v>
      </c>
      <c r="M709" s="52"/>
      <c r="N709" s="53"/>
      <c r="O709" s="98">
        <f t="shared" si="694"/>
        <v>0</v>
      </c>
      <c r="P709" s="52"/>
      <c r="Q709" s="53"/>
      <c r="R709" s="98">
        <f t="shared" si="695"/>
        <v>0</v>
      </c>
      <c r="S709" s="99">
        <f t="shared" si="696"/>
        <v>0</v>
      </c>
      <c r="T709" s="100">
        <f t="shared" si="697"/>
        <v>0</v>
      </c>
      <c r="U709" s="101">
        <f t="shared" si="698"/>
        <v>0</v>
      </c>
    </row>
    <row r="710" spans="1:21" hidden="1">
      <c r="A710" s="48"/>
      <c r="B710" s="43"/>
      <c r="C710" s="49"/>
      <c r="D710" s="76"/>
      <c r="E710" s="164">
        <v>613300</v>
      </c>
      <c r="F710" s="169" t="s">
        <v>77</v>
      </c>
      <c r="G710" s="99">
        <f>Godišnji!G709</f>
        <v>4500</v>
      </c>
      <c r="H710" s="100">
        <f>Godišnji!H709</f>
        <v>0</v>
      </c>
      <c r="I710" s="98">
        <f t="shared" si="692"/>
        <v>4500</v>
      </c>
      <c r="J710" s="52"/>
      <c r="K710" s="53"/>
      <c r="L710" s="98">
        <f t="shared" si="693"/>
        <v>0</v>
      </c>
      <c r="M710" s="52"/>
      <c r="N710" s="53"/>
      <c r="O710" s="98">
        <f t="shared" si="694"/>
        <v>0</v>
      </c>
      <c r="P710" s="52"/>
      <c r="Q710" s="53"/>
      <c r="R710" s="98">
        <f t="shared" si="695"/>
        <v>0</v>
      </c>
      <c r="S710" s="99">
        <f t="shared" si="696"/>
        <v>0</v>
      </c>
      <c r="T710" s="100">
        <f t="shared" si="697"/>
        <v>0</v>
      </c>
      <c r="U710" s="101">
        <f t="shared" si="698"/>
        <v>0</v>
      </c>
    </row>
    <row r="711" spans="1:21" hidden="1">
      <c r="A711" s="48"/>
      <c r="B711" s="43"/>
      <c r="C711" s="49"/>
      <c r="D711" s="76"/>
      <c r="E711" s="164">
        <v>613400</v>
      </c>
      <c r="F711" s="169" t="s">
        <v>78</v>
      </c>
      <c r="G711" s="99">
        <f>Godišnji!G710</f>
        <v>12000</v>
      </c>
      <c r="H711" s="100">
        <f>Godišnji!H710</f>
        <v>0</v>
      </c>
      <c r="I711" s="98">
        <f t="shared" si="692"/>
        <v>12000</v>
      </c>
      <c r="J711" s="52"/>
      <c r="K711" s="53"/>
      <c r="L711" s="98">
        <f t="shared" si="693"/>
        <v>0</v>
      </c>
      <c r="M711" s="52"/>
      <c r="N711" s="53"/>
      <c r="O711" s="98">
        <f t="shared" si="694"/>
        <v>0</v>
      </c>
      <c r="P711" s="52"/>
      <c r="Q711" s="53"/>
      <c r="R711" s="98">
        <f t="shared" si="695"/>
        <v>0</v>
      </c>
      <c r="S711" s="99">
        <f t="shared" si="696"/>
        <v>0</v>
      </c>
      <c r="T711" s="100">
        <f t="shared" si="697"/>
        <v>0</v>
      </c>
      <c r="U711" s="101">
        <f t="shared" si="698"/>
        <v>0</v>
      </c>
    </row>
    <row r="712" spans="1:21" hidden="1">
      <c r="A712" s="48"/>
      <c r="B712" s="43"/>
      <c r="C712" s="49"/>
      <c r="D712" s="76"/>
      <c r="E712" s="164">
        <v>613500</v>
      </c>
      <c r="F712" s="169" t="s">
        <v>79</v>
      </c>
      <c r="G712" s="99">
        <f>Godišnji!G711</f>
        <v>1000</v>
      </c>
      <c r="H712" s="100">
        <f>Godišnji!H711</f>
        <v>0</v>
      </c>
      <c r="I712" s="98">
        <f t="shared" si="692"/>
        <v>1000</v>
      </c>
      <c r="J712" s="52"/>
      <c r="K712" s="53"/>
      <c r="L712" s="98">
        <f t="shared" si="693"/>
        <v>0</v>
      </c>
      <c r="M712" s="52"/>
      <c r="N712" s="53"/>
      <c r="O712" s="98">
        <f t="shared" si="694"/>
        <v>0</v>
      </c>
      <c r="P712" s="52"/>
      <c r="Q712" s="53"/>
      <c r="R712" s="98">
        <f t="shared" si="695"/>
        <v>0</v>
      </c>
      <c r="S712" s="99">
        <f t="shared" si="696"/>
        <v>0</v>
      </c>
      <c r="T712" s="100">
        <f t="shared" si="697"/>
        <v>0</v>
      </c>
      <c r="U712" s="101">
        <f t="shared" si="698"/>
        <v>0</v>
      </c>
    </row>
    <row r="713" spans="1:21" hidden="1">
      <c r="A713" s="48"/>
      <c r="B713" s="43"/>
      <c r="C713" s="49"/>
      <c r="D713" s="76"/>
      <c r="E713" s="164">
        <v>613600</v>
      </c>
      <c r="F713" s="169" t="s">
        <v>82</v>
      </c>
      <c r="G713" s="99">
        <f>Godišnji!G712</f>
        <v>0</v>
      </c>
      <c r="H713" s="100">
        <f>Godišnji!H712</f>
        <v>0</v>
      </c>
      <c r="I713" s="98">
        <f t="shared" si="692"/>
        <v>0</v>
      </c>
      <c r="J713" s="52"/>
      <c r="K713" s="53"/>
      <c r="L713" s="98">
        <f t="shared" si="693"/>
        <v>0</v>
      </c>
      <c r="M713" s="52"/>
      <c r="N713" s="53"/>
      <c r="O713" s="98">
        <f t="shared" si="694"/>
        <v>0</v>
      </c>
      <c r="P713" s="52"/>
      <c r="Q713" s="53"/>
      <c r="R713" s="98">
        <f t="shared" si="695"/>
        <v>0</v>
      </c>
      <c r="S713" s="99">
        <f t="shared" si="696"/>
        <v>0</v>
      </c>
      <c r="T713" s="100">
        <f t="shared" si="697"/>
        <v>0</v>
      </c>
      <c r="U713" s="101">
        <f t="shared" si="698"/>
        <v>0</v>
      </c>
    </row>
    <row r="714" spans="1:21" hidden="1">
      <c r="A714" s="48"/>
      <c r="B714" s="43"/>
      <c r="C714" s="49"/>
      <c r="D714" s="76"/>
      <c r="E714" s="164">
        <v>613700</v>
      </c>
      <c r="F714" s="169" t="s">
        <v>80</v>
      </c>
      <c r="G714" s="99">
        <f>Godišnji!G713</f>
        <v>12000</v>
      </c>
      <c r="H714" s="100">
        <f>Godišnji!H713</f>
        <v>0</v>
      </c>
      <c r="I714" s="98">
        <f t="shared" si="692"/>
        <v>12000</v>
      </c>
      <c r="J714" s="52"/>
      <c r="K714" s="53"/>
      <c r="L714" s="98">
        <f t="shared" si="693"/>
        <v>0</v>
      </c>
      <c r="M714" s="52"/>
      <c r="N714" s="53"/>
      <c r="O714" s="98">
        <f t="shared" si="694"/>
        <v>0</v>
      </c>
      <c r="P714" s="52"/>
      <c r="Q714" s="53"/>
      <c r="R714" s="98">
        <f t="shared" si="695"/>
        <v>0</v>
      </c>
      <c r="S714" s="99">
        <f t="shared" si="696"/>
        <v>0</v>
      </c>
      <c r="T714" s="100">
        <f t="shared" si="697"/>
        <v>0</v>
      </c>
      <c r="U714" s="101">
        <f t="shared" si="698"/>
        <v>0</v>
      </c>
    </row>
    <row r="715" spans="1:21" hidden="1">
      <c r="A715" s="48"/>
      <c r="B715" s="43"/>
      <c r="C715" s="49"/>
      <c r="D715" s="76"/>
      <c r="E715" s="164">
        <v>613800</v>
      </c>
      <c r="F715" s="169" t="s">
        <v>83</v>
      </c>
      <c r="G715" s="99">
        <f>Godišnji!G714</f>
        <v>2100</v>
      </c>
      <c r="H715" s="100">
        <f>Godišnji!H714</f>
        <v>0</v>
      </c>
      <c r="I715" s="98">
        <f t="shared" si="692"/>
        <v>2100</v>
      </c>
      <c r="J715" s="52"/>
      <c r="K715" s="53"/>
      <c r="L715" s="98">
        <f t="shared" si="693"/>
        <v>0</v>
      </c>
      <c r="M715" s="52"/>
      <c r="N715" s="53"/>
      <c r="O715" s="98">
        <f t="shared" si="694"/>
        <v>0</v>
      </c>
      <c r="P715" s="52"/>
      <c r="Q715" s="53"/>
      <c r="R715" s="98">
        <f t="shared" si="695"/>
        <v>0</v>
      </c>
      <c r="S715" s="99">
        <f t="shared" si="696"/>
        <v>0</v>
      </c>
      <c r="T715" s="100">
        <f t="shared" si="697"/>
        <v>0</v>
      </c>
      <c r="U715" s="101">
        <f t="shared" si="698"/>
        <v>0</v>
      </c>
    </row>
    <row r="716" spans="1:21" hidden="1">
      <c r="A716" s="48"/>
      <c r="B716" s="43"/>
      <c r="C716" s="49"/>
      <c r="D716" s="76"/>
      <c r="E716" s="164">
        <v>613900</v>
      </c>
      <c r="F716" s="169" t="s">
        <v>81</v>
      </c>
      <c r="G716" s="99">
        <f>Godišnji!G715</f>
        <v>9000</v>
      </c>
      <c r="H716" s="100">
        <f>Godišnji!H715</f>
        <v>0</v>
      </c>
      <c r="I716" s="98">
        <f t="shared" si="692"/>
        <v>9000</v>
      </c>
      <c r="J716" s="52"/>
      <c r="K716" s="53"/>
      <c r="L716" s="98">
        <f t="shared" si="693"/>
        <v>0</v>
      </c>
      <c r="M716" s="52"/>
      <c r="N716" s="53"/>
      <c r="O716" s="98">
        <f t="shared" si="694"/>
        <v>0</v>
      </c>
      <c r="P716" s="52"/>
      <c r="Q716" s="53"/>
      <c r="R716" s="98">
        <f t="shared" si="695"/>
        <v>0</v>
      </c>
      <c r="S716" s="99">
        <f t="shared" si="696"/>
        <v>0</v>
      </c>
      <c r="T716" s="100">
        <f t="shared" si="697"/>
        <v>0</v>
      </c>
      <c r="U716" s="101">
        <f t="shared" si="698"/>
        <v>0</v>
      </c>
    </row>
    <row r="717" spans="1:21" hidden="1">
      <c r="A717" s="48"/>
      <c r="B717" s="43"/>
      <c r="C717" s="49"/>
      <c r="D717" s="76"/>
      <c r="E717" s="164">
        <v>613900</v>
      </c>
      <c r="F717" s="169" t="s">
        <v>84</v>
      </c>
      <c r="G717" s="99">
        <f>Godišnji!G716</f>
        <v>0</v>
      </c>
      <c r="H717" s="100">
        <f>Godišnji!H716</f>
        <v>0</v>
      </c>
      <c r="I717" s="98">
        <f t="shared" si="692"/>
        <v>0</v>
      </c>
      <c r="J717" s="52"/>
      <c r="K717" s="53"/>
      <c r="L717" s="98">
        <f t="shared" si="693"/>
        <v>0</v>
      </c>
      <c r="M717" s="52"/>
      <c r="N717" s="53"/>
      <c r="O717" s="98">
        <f t="shared" si="694"/>
        <v>0</v>
      </c>
      <c r="P717" s="52"/>
      <c r="Q717" s="53"/>
      <c r="R717" s="98">
        <f t="shared" si="695"/>
        <v>0</v>
      </c>
      <c r="S717" s="99">
        <f t="shared" si="696"/>
        <v>0</v>
      </c>
      <c r="T717" s="100">
        <f t="shared" si="697"/>
        <v>0</v>
      </c>
      <c r="U717" s="101">
        <f t="shared" si="698"/>
        <v>0</v>
      </c>
    </row>
    <row r="718" spans="1:21" hidden="1">
      <c r="A718" s="40"/>
      <c r="B718" s="41"/>
      <c r="C718" s="42"/>
      <c r="D718" s="76"/>
      <c r="E718" s="163">
        <v>821000</v>
      </c>
      <c r="F718" s="167" t="s">
        <v>85</v>
      </c>
      <c r="G718" s="94">
        <f>SUM(G719:G720)</f>
        <v>30000</v>
      </c>
      <c r="H718" s="95">
        <f t="shared" ref="H718:U718" si="699">SUM(H719:H720)</f>
        <v>0</v>
      </c>
      <c r="I718" s="96">
        <f t="shared" si="699"/>
        <v>30000</v>
      </c>
      <c r="J718" s="94">
        <f t="shared" si="699"/>
        <v>0</v>
      </c>
      <c r="K718" s="95">
        <f t="shared" si="699"/>
        <v>0</v>
      </c>
      <c r="L718" s="96">
        <f t="shared" si="699"/>
        <v>0</v>
      </c>
      <c r="M718" s="94">
        <f t="shared" si="699"/>
        <v>0</v>
      </c>
      <c r="N718" s="95">
        <f t="shared" si="699"/>
        <v>0</v>
      </c>
      <c r="O718" s="96">
        <f t="shared" si="699"/>
        <v>0</v>
      </c>
      <c r="P718" s="94">
        <f t="shared" si="699"/>
        <v>0</v>
      </c>
      <c r="Q718" s="95">
        <f t="shared" si="699"/>
        <v>0</v>
      </c>
      <c r="R718" s="96">
        <f t="shared" si="699"/>
        <v>0</v>
      </c>
      <c r="S718" s="94">
        <f t="shared" si="699"/>
        <v>0</v>
      </c>
      <c r="T718" s="95">
        <f t="shared" si="699"/>
        <v>0</v>
      </c>
      <c r="U718" s="97">
        <f t="shared" si="699"/>
        <v>0</v>
      </c>
    </row>
    <row r="719" spans="1:21" hidden="1">
      <c r="A719" s="48"/>
      <c r="B719" s="43"/>
      <c r="C719" s="49"/>
      <c r="D719" s="76"/>
      <c r="E719" s="164">
        <v>821200</v>
      </c>
      <c r="F719" s="168" t="s">
        <v>86</v>
      </c>
      <c r="G719" s="99">
        <f>Godišnji!G718</f>
        <v>25000</v>
      </c>
      <c r="H719" s="100">
        <f>Godišnji!H718</f>
        <v>0</v>
      </c>
      <c r="I719" s="98">
        <f>SUM(G719:H719)</f>
        <v>25000</v>
      </c>
      <c r="J719" s="52"/>
      <c r="K719" s="53"/>
      <c r="L719" s="98">
        <f>SUM(J719:K719)</f>
        <v>0</v>
      </c>
      <c r="M719" s="52"/>
      <c r="N719" s="53"/>
      <c r="O719" s="98">
        <f>SUM(M719:N719)</f>
        <v>0</v>
      </c>
      <c r="P719" s="52"/>
      <c r="Q719" s="53"/>
      <c r="R719" s="98">
        <f>SUM(P719:Q719)</f>
        <v>0</v>
      </c>
      <c r="S719" s="99">
        <f t="shared" ref="S719:S720" si="700">P719+M719+J719</f>
        <v>0</v>
      </c>
      <c r="T719" s="100">
        <f t="shared" ref="T719:T720" si="701">Q719+N719+K719</f>
        <v>0</v>
      </c>
      <c r="U719" s="101">
        <f>SUM(S719:T719)</f>
        <v>0</v>
      </c>
    </row>
    <row r="720" spans="1:21" ht="12.75" hidden="1" thickBot="1">
      <c r="A720" s="55"/>
      <c r="B720" s="56"/>
      <c r="C720" s="57"/>
      <c r="D720" s="81"/>
      <c r="E720" s="165">
        <v>821300</v>
      </c>
      <c r="F720" s="170" t="s">
        <v>87</v>
      </c>
      <c r="G720" s="103">
        <f>Godišnji!G719</f>
        <v>5000</v>
      </c>
      <c r="H720" s="104">
        <f>Godišnji!H719</f>
        <v>0</v>
      </c>
      <c r="I720" s="102">
        <f>SUM(G720:H720)</f>
        <v>5000</v>
      </c>
      <c r="J720" s="60"/>
      <c r="K720" s="61"/>
      <c r="L720" s="102">
        <f>SUM(J720:K720)</f>
        <v>0</v>
      </c>
      <c r="M720" s="60"/>
      <c r="N720" s="61"/>
      <c r="O720" s="102">
        <f>SUM(M720:N720)</f>
        <v>0</v>
      </c>
      <c r="P720" s="60"/>
      <c r="Q720" s="61"/>
      <c r="R720" s="102">
        <f>SUM(P720:Q720)</f>
        <v>0</v>
      </c>
      <c r="S720" s="103">
        <f t="shared" si="700"/>
        <v>0</v>
      </c>
      <c r="T720" s="104">
        <f t="shared" si="701"/>
        <v>0</v>
      </c>
      <c r="U720" s="105">
        <f>SUM(S720:T720)</f>
        <v>0</v>
      </c>
    </row>
    <row r="721" spans="1:21" ht="12.75" hidden="1" thickBot="1">
      <c r="A721" s="62"/>
      <c r="B721" s="63"/>
      <c r="C721" s="64"/>
      <c r="D721" s="87"/>
      <c r="E721" s="63"/>
      <c r="F721" s="171" t="s">
        <v>183</v>
      </c>
      <c r="G721" s="106">
        <f>G701+G705+G707+G718</f>
        <v>1070780</v>
      </c>
      <c r="H721" s="107">
        <f t="shared" ref="H721:U721" si="702">H701+H705+H707+H718</f>
        <v>0</v>
      </c>
      <c r="I721" s="108">
        <f t="shared" si="702"/>
        <v>1070780</v>
      </c>
      <c r="J721" s="106">
        <f t="shared" si="702"/>
        <v>0</v>
      </c>
      <c r="K721" s="107">
        <f t="shared" si="702"/>
        <v>0</v>
      </c>
      <c r="L721" s="108">
        <f t="shared" si="702"/>
        <v>0</v>
      </c>
      <c r="M721" s="106">
        <f t="shared" si="702"/>
        <v>0</v>
      </c>
      <c r="N721" s="107">
        <f t="shared" si="702"/>
        <v>0</v>
      </c>
      <c r="O721" s="108">
        <f t="shared" si="702"/>
        <v>0</v>
      </c>
      <c r="P721" s="106">
        <f t="shared" si="702"/>
        <v>0</v>
      </c>
      <c r="Q721" s="107">
        <f t="shared" si="702"/>
        <v>0</v>
      </c>
      <c r="R721" s="108">
        <f t="shared" si="702"/>
        <v>0</v>
      </c>
      <c r="S721" s="106">
        <f t="shared" si="702"/>
        <v>0</v>
      </c>
      <c r="T721" s="107">
        <f t="shared" si="702"/>
        <v>0</v>
      </c>
      <c r="U721" s="109">
        <f t="shared" si="702"/>
        <v>0</v>
      </c>
    </row>
    <row r="722" spans="1:21" hidden="1">
      <c r="D722" s="67"/>
      <c r="G722" s="179"/>
      <c r="H722" s="179"/>
      <c r="I722" s="179"/>
      <c r="U722" s="137"/>
    </row>
    <row r="723" spans="1:21" hidden="1">
      <c r="A723" s="172" t="s">
        <v>160</v>
      </c>
      <c r="B723" s="173" t="s">
        <v>176</v>
      </c>
      <c r="C723" s="174" t="s">
        <v>184</v>
      </c>
      <c r="D723" s="76"/>
      <c r="E723" s="43"/>
      <c r="F723" s="167" t="s">
        <v>43</v>
      </c>
      <c r="G723" s="180"/>
      <c r="H723" s="181"/>
      <c r="I723" s="182"/>
      <c r="J723" s="48"/>
      <c r="K723" s="43"/>
      <c r="L723" s="49"/>
      <c r="M723" s="48"/>
      <c r="N723" s="43"/>
      <c r="O723" s="49"/>
      <c r="P723" s="48"/>
      <c r="Q723" s="43"/>
      <c r="R723" s="49"/>
      <c r="S723" s="48"/>
      <c r="T723" s="43"/>
      <c r="U723" s="74"/>
    </row>
    <row r="724" spans="1:21" hidden="1">
      <c r="A724" s="40"/>
      <c r="B724" s="41"/>
      <c r="C724" s="42"/>
      <c r="D724" s="76"/>
      <c r="E724" s="163">
        <v>611000</v>
      </c>
      <c r="F724" s="167" t="s">
        <v>69</v>
      </c>
      <c r="G724" s="94">
        <f>SUM(G725:G727)</f>
        <v>447110</v>
      </c>
      <c r="H724" s="95">
        <f t="shared" ref="H724:U724" si="703">SUM(H725:H727)</f>
        <v>0</v>
      </c>
      <c r="I724" s="96">
        <f t="shared" si="703"/>
        <v>447110</v>
      </c>
      <c r="J724" s="94">
        <f t="shared" si="703"/>
        <v>0</v>
      </c>
      <c r="K724" s="95">
        <f t="shared" si="703"/>
        <v>0</v>
      </c>
      <c r="L724" s="96">
        <f t="shared" si="703"/>
        <v>0</v>
      </c>
      <c r="M724" s="94">
        <f t="shared" si="703"/>
        <v>0</v>
      </c>
      <c r="N724" s="95">
        <f t="shared" si="703"/>
        <v>0</v>
      </c>
      <c r="O724" s="96">
        <f t="shared" si="703"/>
        <v>0</v>
      </c>
      <c r="P724" s="94">
        <f t="shared" si="703"/>
        <v>0</v>
      </c>
      <c r="Q724" s="95">
        <f t="shared" si="703"/>
        <v>0</v>
      </c>
      <c r="R724" s="96">
        <f t="shared" si="703"/>
        <v>0</v>
      </c>
      <c r="S724" s="94">
        <f t="shared" si="703"/>
        <v>0</v>
      </c>
      <c r="T724" s="95">
        <f t="shared" si="703"/>
        <v>0</v>
      </c>
      <c r="U724" s="97">
        <f t="shared" si="703"/>
        <v>0</v>
      </c>
    </row>
    <row r="725" spans="1:21" hidden="1">
      <c r="A725" s="48"/>
      <c r="B725" s="43"/>
      <c r="C725" s="49"/>
      <c r="D725" s="76"/>
      <c r="E725" s="164">
        <v>611100</v>
      </c>
      <c r="F725" s="168" t="s">
        <v>70</v>
      </c>
      <c r="G725" s="99">
        <f>Godišnji!G724</f>
        <v>358050</v>
      </c>
      <c r="H725" s="100">
        <f>Godišnji!H724</f>
        <v>0</v>
      </c>
      <c r="I725" s="98">
        <f>SUM(G725:H725)</f>
        <v>358050</v>
      </c>
      <c r="J725" s="52"/>
      <c r="K725" s="53"/>
      <c r="L725" s="98">
        <f>SUM(J725:K725)</f>
        <v>0</v>
      </c>
      <c r="M725" s="52"/>
      <c r="N725" s="53"/>
      <c r="O725" s="98">
        <f>SUM(M725:N725)</f>
        <v>0</v>
      </c>
      <c r="P725" s="52"/>
      <c r="Q725" s="53"/>
      <c r="R725" s="98">
        <f>SUM(P725:Q725)</f>
        <v>0</v>
      </c>
      <c r="S725" s="99">
        <f>P725+M725+J725</f>
        <v>0</v>
      </c>
      <c r="T725" s="100">
        <f>Q725+N725+K725</f>
        <v>0</v>
      </c>
      <c r="U725" s="101">
        <f>SUM(S725:T725)</f>
        <v>0</v>
      </c>
    </row>
    <row r="726" spans="1:21" hidden="1">
      <c r="A726" s="48"/>
      <c r="B726" s="43"/>
      <c r="C726" s="49"/>
      <c r="D726" s="76"/>
      <c r="E726" s="164">
        <v>611200</v>
      </c>
      <c r="F726" s="168" t="s">
        <v>71</v>
      </c>
      <c r="G726" s="99">
        <f>Godišnji!G725</f>
        <v>89060</v>
      </c>
      <c r="H726" s="100">
        <f>Godišnji!H725</f>
        <v>0</v>
      </c>
      <c r="I726" s="98">
        <f t="shared" ref="I726:I727" si="704">SUM(G726:H726)</f>
        <v>89060</v>
      </c>
      <c r="J726" s="52"/>
      <c r="K726" s="53"/>
      <c r="L726" s="98">
        <f t="shared" ref="L726:L727" si="705">SUM(J726:K726)</f>
        <v>0</v>
      </c>
      <c r="M726" s="52"/>
      <c r="N726" s="53"/>
      <c r="O726" s="98">
        <f t="shared" ref="O726:O727" si="706">SUM(M726:N726)</f>
        <v>0</v>
      </c>
      <c r="P726" s="52"/>
      <c r="Q726" s="53"/>
      <c r="R726" s="98">
        <f t="shared" ref="R726:R727" si="707">SUM(P726:Q726)</f>
        <v>0</v>
      </c>
      <c r="S726" s="99">
        <f t="shared" ref="S726:S727" si="708">P726+M726+J726</f>
        <v>0</v>
      </c>
      <c r="T726" s="100">
        <f t="shared" ref="T726:T727" si="709">Q726+N726+K726</f>
        <v>0</v>
      </c>
      <c r="U726" s="101">
        <f t="shared" ref="U726:U727" si="710">SUM(S726:T726)</f>
        <v>0</v>
      </c>
    </row>
    <row r="727" spans="1:21" hidden="1">
      <c r="A727" s="48"/>
      <c r="B727" s="43"/>
      <c r="C727" s="49"/>
      <c r="D727" s="76"/>
      <c r="E727" s="164">
        <v>611200</v>
      </c>
      <c r="F727" s="168" t="s">
        <v>72</v>
      </c>
      <c r="G727" s="99">
        <f>Godišnji!G726</f>
        <v>0</v>
      </c>
      <c r="H727" s="100">
        <f>Godišnji!H726</f>
        <v>0</v>
      </c>
      <c r="I727" s="98">
        <f t="shared" si="704"/>
        <v>0</v>
      </c>
      <c r="J727" s="52"/>
      <c r="K727" s="53"/>
      <c r="L727" s="98">
        <f t="shared" si="705"/>
        <v>0</v>
      </c>
      <c r="M727" s="52"/>
      <c r="N727" s="53"/>
      <c r="O727" s="98">
        <f t="shared" si="706"/>
        <v>0</v>
      </c>
      <c r="P727" s="52"/>
      <c r="Q727" s="53"/>
      <c r="R727" s="98">
        <f t="shared" si="707"/>
        <v>0</v>
      </c>
      <c r="S727" s="99">
        <f t="shared" si="708"/>
        <v>0</v>
      </c>
      <c r="T727" s="100">
        <f t="shared" si="709"/>
        <v>0</v>
      </c>
      <c r="U727" s="101">
        <f t="shared" si="710"/>
        <v>0</v>
      </c>
    </row>
    <row r="728" spans="1:21" hidden="1">
      <c r="A728" s="40"/>
      <c r="B728" s="41"/>
      <c r="C728" s="42"/>
      <c r="D728" s="76"/>
      <c r="E728" s="163">
        <v>612000</v>
      </c>
      <c r="F728" s="167" t="s">
        <v>73</v>
      </c>
      <c r="G728" s="94">
        <f>G729</f>
        <v>38370</v>
      </c>
      <c r="H728" s="95">
        <f t="shared" ref="H728:U728" si="711">H729</f>
        <v>0</v>
      </c>
      <c r="I728" s="96">
        <f t="shared" si="711"/>
        <v>38370</v>
      </c>
      <c r="J728" s="94">
        <f t="shared" si="711"/>
        <v>0</v>
      </c>
      <c r="K728" s="95">
        <f t="shared" si="711"/>
        <v>0</v>
      </c>
      <c r="L728" s="96">
        <f t="shared" si="711"/>
        <v>0</v>
      </c>
      <c r="M728" s="94">
        <f t="shared" si="711"/>
        <v>0</v>
      </c>
      <c r="N728" s="95">
        <f t="shared" si="711"/>
        <v>0</v>
      </c>
      <c r="O728" s="96">
        <f t="shared" si="711"/>
        <v>0</v>
      </c>
      <c r="P728" s="94">
        <f t="shared" si="711"/>
        <v>0</v>
      </c>
      <c r="Q728" s="95">
        <f t="shared" si="711"/>
        <v>0</v>
      </c>
      <c r="R728" s="96">
        <f t="shared" si="711"/>
        <v>0</v>
      </c>
      <c r="S728" s="94">
        <f t="shared" si="711"/>
        <v>0</v>
      </c>
      <c r="T728" s="95">
        <f t="shared" si="711"/>
        <v>0</v>
      </c>
      <c r="U728" s="97">
        <f t="shared" si="711"/>
        <v>0</v>
      </c>
    </row>
    <row r="729" spans="1:21" hidden="1">
      <c r="A729" s="48"/>
      <c r="B729" s="43"/>
      <c r="C729" s="49"/>
      <c r="D729" s="76"/>
      <c r="E729" s="164">
        <v>612100</v>
      </c>
      <c r="F729" s="168" t="s">
        <v>73</v>
      </c>
      <c r="G729" s="99">
        <f>Godišnji!G728</f>
        <v>38370</v>
      </c>
      <c r="H729" s="100">
        <f>Godišnji!H728</f>
        <v>0</v>
      </c>
      <c r="I729" s="98">
        <f>SUM(G729:H729)</f>
        <v>38370</v>
      </c>
      <c r="J729" s="52"/>
      <c r="K729" s="53"/>
      <c r="L729" s="98">
        <f>SUM(J729:K729)</f>
        <v>0</v>
      </c>
      <c r="M729" s="52"/>
      <c r="N729" s="53"/>
      <c r="O729" s="98">
        <f>SUM(M729:N729)</f>
        <v>0</v>
      </c>
      <c r="P729" s="52"/>
      <c r="Q729" s="53"/>
      <c r="R729" s="98">
        <f>SUM(P729:Q729)</f>
        <v>0</v>
      </c>
      <c r="S729" s="99">
        <f>P729+M729+J729</f>
        <v>0</v>
      </c>
      <c r="T729" s="100">
        <f>Q729+N729+K729</f>
        <v>0</v>
      </c>
      <c r="U729" s="101">
        <f>SUM(S729:T729)</f>
        <v>0</v>
      </c>
    </row>
    <row r="730" spans="1:21" hidden="1">
      <c r="A730" s="40"/>
      <c r="B730" s="41"/>
      <c r="C730" s="42"/>
      <c r="D730" s="76"/>
      <c r="E730" s="163">
        <v>613000</v>
      </c>
      <c r="F730" s="167" t="s">
        <v>74</v>
      </c>
      <c r="G730" s="94">
        <f>SUM(G731:G740)</f>
        <v>49400</v>
      </c>
      <c r="H730" s="95">
        <f t="shared" ref="H730:U730" si="712">SUM(H731:H740)</f>
        <v>0</v>
      </c>
      <c r="I730" s="96">
        <f t="shared" si="712"/>
        <v>49400</v>
      </c>
      <c r="J730" s="94">
        <f t="shared" si="712"/>
        <v>0</v>
      </c>
      <c r="K730" s="95">
        <f t="shared" si="712"/>
        <v>0</v>
      </c>
      <c r="L730" s="96">
        <f t="shared" si="712"/>
        <v>0</v>
      </c>
      <c r="M730" s="94">
        <f t="shared" si="712"/>
        <v>0</v>
      </c>
      <c r="N730" s="95">
        <f t="shared" si="712"/>
        <v>0</v>
      </c>
      <c r="O730" s="96">
        <f t="shared" si="712"/>
        <v>0</v>
      </c>
      <c r="P730" s="94">
        <f t="shared" si="712"/>
        <v>0</v>
      </c>
      <c r="Q730" s="95">
        <f t="shared" si="712"/>
        <v>0</v>
      </c>
      <c r="R730" s="96">
        <f t="shared" si="712"/>
        <v>0</v>
      </c>
      <c r="S730" s="94">
        <f t="shared" si="712"/>
        <v>0</v>
      </c>
      <c r="T730" s="95">
        <f t="shared" si="712"/>
        <v>0</v>
      </c>
      <c r="U730" s="97">
        <f t="shared" si="712"/>
        <v>0</v>
      </c>
    </row>
    <row r="731" spans="1:21" hidden="1">
      <c r="A731" s="48"/>
      <c r="B731" s="43"/>
      <c r="C731" s="49"/>
      <c r="D731" s="76"/>
      <c r="E731" s="164">
        <v>613100</v>
      </c>
      <c r="F731" s="169" t="s">
        <v>75</v>
      </c>
      <c r="G731" s="99">
        <f>Godišnji!G730</f>
        <v>4000</v>
      </c>
      <c r="H731" s="100">
        <f>Godišnji!H730</f>
        <v>0</v>
      </c>
      <c r="I731" s="98">
        <f t="shared" ref="I731:I740" si="713">SUM(G731:H731)</f>
        <v>4000</v>
      </c>
      <c r="J731" s="52"/>
      <c r="K731" s="53"/>
      <c r="L731" s="98">
        <f t="shared" ref="L731:L740" si="714">SUM(J731:K731)</f>
        <v>0</v>
      </c>
      <c r="M731" s="52"/>
      <c r="N731" s="53"/>
      <c r="O731" s="98">
        <f t="shared" ref="O731:O740" si="715">SUM(M731:N731)</f>
        <v>0</v>
      </c>
      <c r="P731" s="52"/>
      <c r="Q731" s="53"/>
      <c r="R731" s="98">
        <f t="shared" ref="R731:R740" si="716">SUM(P731:Q731)</f>
        <v>0</v>
      </c>
      <c r="S731" s="99">
        <f t="shared" ref="S731:S740" si="717">P731+M731+J731</f>
        <v>0</v>
      </c>
      <c r="T731" s="100">
        <f t="shared" ref="T731:T740" si="718">Q731+N731+K731</f>
        <v>0</v>
      </c>
      <c r="U731" s="101">
        <f t="shared" ref="U731:U740" si="719">SUM(S731:T731)</f>
        <v>0</v>
      </c>
    </row>
    <row r="732" spans="1:21" hidden="1">
      <c r="A732" s="48"/>
      <c r="B732" s="43"/>
      <c r="C732" s="49"/>
      <c r="D732" s="76"/>
      <c r="E732" s="164">
        <v>613200</v>
      </c>
      <c r="F732" s="169" t="s">
        <v>76</v>
      </c>
      <c r="G732" s="99">
        <f>Godišnji!G731</f>
        <v>18000</v>
      </c>
      <c r="H732" s="100">
        <f>Godišnji!H731</f>
        <v>0</v>
      </c>
      <c r="I732" s="98">
        <f t="shared" si="713"/>
        <v>18000</v>
      </c>
      <c r="J732" s="52"/>
      <c r="K732" s="53"/>
      <c r="L732" s="98">
        <f t="shared" si="714"/>
        <v>0</v>
      </c>
      <c r="M732" s="52"/>
      <c r="N732" s="53"/>
      <c r="O732" s="98">
        <f t="shared" si="715"/>
        <v>0</v>
      </c>
      <c r="P732" s="52"/>
      <c r="Q732" s="53"/>
      <c r="R732" s="98">
        <f t="shared" si="716"/>
        <v>0</v>
      </c>
      <c r="S732" s="99">
        <f t="shared" si="717"/>
        <v>0</v>
      </c>
      <c r="T732" s="100">
        <f t="shared" si="718"/>
        <v>0</v>
      </c>
      <c r="U732" s="101">
        <f t="shared" si="719"/>
        <v>0</v>
      </c>
    </row>
    <row r="733" spans="1:21" hidden="1">
      <c r="A733" s="48"/>
      <c r="B733" s="43"/>
      <c r="C733" s="49"/>
      <c r="D733" s="76"/>
      <c r="E733" s="164">
        <v>613300</v>
      </c>
      <c r="F733" s="169" t="s">
        <v>77</v>
      </c>
      <c r="G733" s="99">
        <f>Godišnji!G732</f>
        <v>2800</v>
      </c>
      <c r="H733" s="100">
        <f>Godišnji!H732</f>
        <v>0</v>
      </c>
      <c r="I733" s="98">
        <f t="shared" si="713"/>
        <v>2800</v>
      </c>
      <c r="J733" s="52"/>
      <c r="K733" s="53"/>
      <c r="L733" s="98">
        <f t="shared" si="714"/>
        <v>0</v>
      </c>
      <c r="M733" s="52"/>
      <c r="N733" s="53"/>
      <c r="O733" s="98">
        <f t="shared" si="715"/>
        <v>0</v>
      </c>
      <c r="P733" s="52"/>
      <c r="Q733" s="53"/>
      <c r="R733" s="98">
        <f t="shared" si="716"/>
        <v>0</v>
      </c>
      <c r="S733" s="99">
        <f t="shared" si="717"/>
        <v>0</v>
      </c>
      <c r="T733" s="100">
        <f t="shared" si="718"/>
        <v>0</v>
      </c>
      <c r="U733" s="101">
        <f t="shared" si="719"/>
        <v>0</v>
      </c>
    </row>
    <row r="734" spans="1:21" hidden="1">
      <c r="A734" s="48"/>
      <c r="B734" s="43"/>
      <c r="C734" s="49"/>
      <c r="D734" s="76"/>
      <c r="E734" s="164">
        <v>613400</v>
      </c>
      <c r="F734" s="169" t="s">
        <v>78</v>
      </c>
      <c r="G734" s="99">
        <f>Godišnji!G733</f>
        <v>9000</v>
      </c>
      <c r="H734" s="100">
        <f>Godišnji!H733</f>
        <v>0</v>
      </c>
      <c r="I734" s="98">
        <f t="shared" si="713"/>
        <v>9000</v>
      </c>
      <c r="J734" s="52"/>
      <c r="K734" s="53"/>
      <c r="L734" s="98">
        <f t="shared" si="714"/>
        <v>0</v>
      </c>
      <c r="M734" s="52"/>
      <c r="N734" s="53"/>
      <c r="O734" s="98">
        <f t="shared" si="715"/>
        <v>0</v>
      </c>
      <c r="P734" s="52"/>
      <c r="Q734" s="53"/>
      <c r="R734" s="98">
        <f t="shared" si="716"/>
        <v>0</v>
      </c>
      <c r="S734" s="99">
        <f t="shared" si="717"/>
        <v>0</v>
      </c>
      <c r="T734" s="100">
        <f t="shared" si="718"/>
        <v>0</v>
      </c>
      <c r="U734" s="101">
        <f t="shared" si="719"/>
        <v>0</v>
      </c>
    </row>
    <row r="735" spans="1:21" hidden="1">
      <c r="A735" s="48"/>
      <c r="B735" s="43"/>
      <c r="C735" s="49"/>
      <c r="D735" s="76"/>
      <c r="E735" s="164">
        <v>613500</v>
      </c>
      <c r="F735" s="169" t="s">
        <v>79</v>
      </c>
      <c r="G735" s="99">
        <f>Godišnji!G734</f>
        <v>600</v>
      </c>
      <c r="H735" s="100">
        <f>Godišnji!H734</f>
        <v>0</v>
      </c>
      <c r="I735" s="98">
        <f t="shared" si="713"/>
        <v>600</v>
      </c>
      <c r="J735" s="52"/>
      <c r="K735" s="53"/>
      <c r="L735" s="98">
        <f t="shared" si="714"/>
        <v>0</v>
      </c>
      <c r="M735" s="52"/>
      <c r="N735" s="53"/>
      <c r="O735" s="98">
        <f t="shared" si="715"/>
        <v>0</v>
      </c>
      <c r="P735" s="52"/>
      <c r="Q735" s="53"/>
      <c r="R735" s="98">
        <f t="shared" si="716"/>
        <v>0</v>
      </c>
      <c r="S735" s="99">
        <f t="shared" si="717"/>
        <v>0</v>
      </c>
      <c r="T735" s="100">
        <f t="shared" si="718"/>
        <v>0</v>
      </c>
      <c r="U735" s="101">
        <f t="shared" si="719"/>
        <v>0</v>
      </c>
    </row>
    <row r="736" spans="1:21" hidden="1">
      <c r="A736" s="48"/>
      <c r="B736" s="43"/>
      <c r="C736" s="49"/>
      <c r="D736" s="76"/>
      <c r="E736" s="164">
        <v>613600</v>
      </c>
      <c r="F736" s="169" t="s">
        <v>82</v>
      </c>
      <c r="G736" s="99">
        <f>Godišnji!G735</f>
        <v>0</v>
      </c>
      <c r="H736" s="100">
        <f>Godišnji!H735</f>
        <v>0</v>
      </c>
      <c r="I736" s="98">
        <f t="shared" si="713"/>
        <v>0</v>
      </c>
      <c r="J736" s="52"/>
      <c r="K736" s="53"/>
      <c r="L736" s="98">
        <f t="shared" si="714"/>
        <v>0</v>
      </c>
      <c r="M736" s="52"/>
      <c r="N736" s="53"/>
      <c r="O736" s="98">
        <f t="shared" si="715"/>
        <v>0</v>
      </c>
      <c r="P736" s="52"/>
      <c r="Q736" s="53"/>
      <c r="R736" s="98">
        <f t="shared" si="716"/>
        <v>0</v>
      </c>
      <c r="S736" s="99">
        <f t="shared" si="717"/>
        <v>0</v>
      </c>
      <c r="T736" s="100">
        <f t="shared" si="718"/>
        <v>0</v>
      </c>
      <c r="U736" s="101">
        <f t="shared" si="719"/>
        <v>0</v>
      </c>
    </row>
    <row r="737" spans="1:21" hidden="1">
      <c r="A737" s="48"/>
      <c r="B737" s="43"/>
      <c r="C737" s="49"/>
      <c r="D737" s="76"/>
      <c r="E737" s="164">
        <v>613700</v>
      </c>
      <c r="F737" s="169" t="s">
        <v>80</v>
      </c>
      <c r="G737" s="99">
        <f>Godišnji!G736</f>
        <v>8000</v>
      </c>
      <c r="H737" s="100">
        <f>Godišnji!H736</f>
        <v>0</v>
      </c>
      <c r="I737" s="98">
        <f t="shared" si="713"/>
        <v>8000</v>
      </c>
      <c r="J737" s="52"/>
      <c r="K737" s="53"/>
      <c r="L737" s="98">
        <f t="shared" si="714"/>
        <v>0</v>
      </c>
      <c r="M737" s="52"/>
      <c r="N737" s="53"/>
      <c r="O737" s="98">
        <f t="shared" si="715"/>
        <v>0</v>
      </c>
      <c r="P737" s="52"/>
      <c r="Q737" s="53"/>
      <c r="R737" s="98">
        <f t="shared" si="716"/>
        <v>0</v>
      </c>
      <c r="S737" s="99">
        <f t="shared" si="717"/>
        <v>0</v>
      </c>
      <c r="T737" s="100">
        <f t="shared" si="718"/>
        <v>0</v>
      </c>
      <c r="U737" s="101">
        <f t="shared" si="719"/>
        <v>0</v>
      </c>
    </row>
    <row r="738" spans="1:21" hidden="1">
      <c r="A738" s="48"/>
      <c r="B738" s="43"/>
      <c r="C738" s="49"/>
      <c r="D738" s="76"/>
      <c r="E738" s="164">
        <v>613800</v>
      </c>
      <c r="F738" s="169" t="s">
        <v>83</v>
      </c>
      <c r="G738" s="99">
        <f>Godišnji!G737</f>
        <v>0</v>
      </c>
      <c r="H738" s="100">
        <f>Godišnji!H737</f>
        <v>0</v>
      </c>
      <c r="I738" s="98">
        <f t="shared" si="713"/>
        <v>0</v>
      </c>
      <c r="J738" s="52"/>
      <c r="K738" s="53"/>
      <c r="L738" s="98">
        <f t="shared" si="714"/>
        <v>0</v>
      </c>
      <c r="M738" s="52"/>
      <c r="N738" s="53"/>
      <c r="O738" s="98">
        <f t="shared" si="715"/>
        <v>0</v>
      </c>
      <c r="P738" s="52"/>
      <c r="Q738" s="53"/>
      <c r="R738" s="98">
        <f t="shared" si="716"/>
        <v>0</v>
      </c>
      <c r="S738" s="99">
        <f t="shared" si="717"/>
        <v>0</v>
      </c>
      <c r="T738" s="100">
        <f t="shared" si="718"/>
        <v>0</v>
      </c>
      <c r="U738" s="101">
        <f t="shared" si="719"/>
        <v>0</v>
      </c>
    </row>
    <row r="739" spans="1:21" hidden="1">
      <c r="A739" s="48"/>
      <c r="B739" s="43"/>
      <c r="C739" s="49"/>
      <c r="D739" s="76"/>
      <c r="E739" s="164">
        <v>613900</v>
      </c>
      <c r="F739" s="169" t="s">
        <v>81</v>
      </c>
      <c r="G739" s="99">
        <f>Godišnji!G738</f>
        <v>7000</v>
      </c>
      <c r="H739" s="100">
        <f>Godišnji!H738</f>
        <v>0</v>
      </c>
      <c r="I739" s="98">
        <f t="shared" si="713"/>
        <v>7000</v>
      </c>
      <c r="J739" s="52"/>
      <c r="K739" s="53"/>
      <c r="L739" s="98">
        <f t="shared" si="714"/>
        <v>0</v>
      </c>
      <c r="M739" s="52"/>
      <c r="N739" s="53"/>
      <c r="O739" s="98">
        <f t="shared" si="715"/>
        <v>0</v>
      </c>
      <c r="P739" s="52"/>
      <c r="Q739" s="53"/>
      <c r="R739" s="98">
        <f t="shared" si="716"/>
        <v>0</v>
      </c>
      <c r="S739" s="99">
        <f t="shared" si="717"/>
        <v>0</v>
      </c>
      <c r="T739" s="100">
        <f t="shared" si="718"/>
        <v>0</v>
      </c>
      <c r="U739" s="101">
        <f t="shared" si="719"/>
        <v>0</v>
      </c>
    </row>
    <row r="740" spans="1:21" hidden="1">
      <c r="A740" s="48"/>
      <c r="B740" s="43"/>
      <c r="C740" s="49"/>
      <c r="D740" s="76"/>
      <c r="E740" s="164">
        <v>613900</v>
      </c>
      <c r="F740" s="169" t="s">
        <v>84</v>
      </c>
      <c r="G740" s="99">
        <f>Godišnji!G739</f>
        <v>0</v>
      </c>
      <c r="H740" s="100">
        <f>Godišnji!H739</f>
        <v>0</v>
      </c>
      <c r="I740" s="98">
        <f t="shared" si="713"/>
        <v>0</v>
      </c>
      <c r="J740" s="52"/>
      <c r="K740" s="53"/>
      <c r="L740" s="98">
        <f t="shared" si="714"/>
        <v>0</v>
      </c>
      <c r="M740" s="52"/>
      <c r="N740" s="53"/>
      <c r="O740" s="98">
        <f t="shared" si="715"/>
        <v>0</v>
      </c>
      <c r="P740" s="52"/>
      <c r="Q740" s="53"/>
      <c r="R740" s="98">
        <f t="shared" si="716"/>
        <v>0</v>
      </c>
      <c r="S740" s="99">
        <f t="shared" si="717"/>
        <v>0</v>
      </c>
      <c r="T740" s="100">
        <f t="shared" si="718"/>
        <v>0</v>
      </c>
      <c r="U740" s="101">
        <f t="shared" si="719"/>
        <v>0</v>
      </c>
    </row>
    <row r="741" spans="1:21" hidden="1">
      <c r="A741" s="40"/>
      <c r="B741" s="41"/>
      <c r="C741" s="42"/>
      <c r="D741" s="76"/>
      <c r="E741" s="163">
        <v>821000</v>
      </c>
      <c r="F741" s="167" t="s">
        <v>85</v>
      </c>
      <c r="G741" s="94">
        <f>SUM(G742:G743)</f>
        <v>2500</v>
      </c>
      <c r="H741" s="95">
        <f t="shared" ref="H741:U741" si="720">SUM(H742:H743)</f>
        <v>0</v>
      </c>
      <c r="I741" s="96">
        <f t="shared" si="720"/>
        <v>2500</v>
      </c>
      <c r="J741" s="94">
        <f t="shared" si="720"/>
        <v>0</v>
      </c>
      <c r="K741" s="95">
        <f t="shared" si="720"/>
        <v>0</v>
      </c>
      <c r="L741" s="96">
        <f t="shared" si="720"/>
        <v>0</v>
      </c>
      <c r="M741" s="94">
        <f t="shared" si="720"/>
        <v>0</v>
      </c>
      <c r="N741" s="95">
        <f t="shared" si="720"/>
        <v>0</v>
      </c>
      <c r="O741" s="96">
        <f t="shared" si="720"/>
        <v>0</v>
      </c>
      <c r="P741" s="94">
        <f t="shared" si="720"/>
        <v>0</v>
      </c>
      <c r="Q741" s="95">
        <f t="shared" si="720"/>
        <v>0</v>
      </c>
      <c r="R741" s="96">
        <f t="shared" si="720"/>
        <v>0</v>
      </c>
      <c r="S741" s="94">
        <f t="shared" si="720"/>
        <v>0</v>
      </c>
      <c r="T741" s="95">
        <f t="shared" si="720"/>
        <v>0</v>
      </c>
      <c r="U741" s="97">
        <f t="shared" si="720"/>
        <v>0</v>
      </c>
    </row>
    <row r="742" spans="1:21" hidden="1">
      <c r="A742" s="48"/>
      <c r="B742" s="43"/>
      <c r="C742" s="49"/>
      <c r="D742" s="76"/>
      <c r="E742" s="164">
        <v>821200</v>
      </c>
      <c r="F742" s="168" t="s">
        <v>86</v>
      </c>
      <c r="G742" s="99">
        <f>Godišnji!G741</f>
        <v>0</v>
      </c>
      <c r="H742" s="100">
        <f>Godišnji!H741</f>
        <v>0</v>
      </c>
      <c r="I742" s="98">
        <f>SUM(G742:H742)</f>
        <v>0</v>
      </c>
      <c r="J742" s="52"/>
      <c r="K742" s="53"/>
      <c r="L742" s="98">
        <f>SUM(J742:K742)</f>
        <v>0</v>
      </c>
      <c r="M742" s="52"/>
      <c r="N742" s="53"/>
      <c r="O742" s="98">
        <f>SUM(M742:N742)</f>
        <v>0</v>
      </c>
      <c r="P742" s="52"/>
      <c r="Q742" s="53"/>
      <c r="R742" s="98">
        <f>SUM(P742:Q742)</f>
        <v>0</v>
      </c>
      <c r="S742" s="99">
        <f t="shared" ref="S742:S743" si="721">P742+M742+J742</f>
        <v>0</v>
      </c>
      <c r="T742" s="100">
        <f t="shared" ref="T742:T743" si="722">Q742+N742+K742</f>
        <v>0</v>
      </c>
      <c r="U742" s="101">
        <f>SUM(S742:T742)</f>
        <v>0</v>
      </c>
    </row>
    <row r="743" spans="1:21" ht="12.75" hidden="1" thickBot="1">
      <c r="A743" s="55"/>
      <c r="B743" s="56"/>
      <c r="C743" s="57"/>
      <c r="D743" s="81"/>
      <c r="E743" s="165">
        <v>821300</v>
      </c>
      <c r="F743" s="170" t="s">
        <v>87</v>
      </c>
      <c r="G743" s="103">
        <f>Godišnji!G742</f>
        <v>2500</v>
      </c>
      <c r="H743" s="104">
        <f>Godišnji!H742</f>
        <v>0</v>
      </c>
      <c r="I743" s="102">
        <f>SUM(G743:H743)</f>
        <v>2500</v>
      </c>
      <c r="J743" s="60"/>
      <c r="K743" s="61"/>
      <c r="L743" s="102">
        <f>SUM(J743:K743)</f>
        <v>0</v>
      </c>
      <c r="M743" s="60"/>
      <c r="N743" s="61"/>
      <c r="O743" s="102">
        <f>SUM(M743:N743)</f>
        <v>0</v>
      </c>
      <c r="P743" s="60"/>
      <c r="Q743" s="61"/>
      <c r="R743" s="102">
        <f>SUM(P743:Q743)</f>
        <v>0</v>
      </c>
      <c r="S743" s="103">
        <f t="shared" si="721"/>
        <v>0</v>
      </c>
      <c r="T743" s="104">
        <f t="shared" si="722"/>
        <v>0</v>
      </c>
      <c r="U743" s="105">
        <f>SUM(S743:T743)</f>
        <v>0</v>
      </c>
    </row>
    <row r="744" spans="1:21" ht="12.75" hidden="1" thickBot="1">
      <c r="A744" s="62"/>
      <c r="B744" s="63"/>
      <c r="C744" s="64"/>
      <c r="D744" s="87"/>
      <c r="E744" s="63"/>
      <c r="F744" s="171" t="s">
        <v>185</v>
      </c>
      <c r="G744" s="106">
        <f>G724+G728+G730+G741</f>
        <v>537380</v>
      </c>
      <c r="H744" s="107">
        <f t="shared" ref="H744:U744" si="723">H724+H728+H730+H741</f>
        <v>0</v>
      </c>
      <c r="I744" s="108">
        <f t="shared" si="723"/>
        <v>537380</v>
      </c>
      <c r="J744" s="106">
        <f t="shared" si="723"/>
        <v>0</v>
      </c>
      <c r="K744" s="107">
        <f t="shared" si="723"/>
        <v>0</v>
      </c>
      <c r="L744" s="108">
        <f t="shared" si="723"/>
        <v>0</v>
      </c>
      <c r="M744" s="106">
        <f t="shared" si="723"/>
        <v>0</v>
      </c>
      <c r="N744" s="107">
        <f t="shared" si="723"/>
        <v>0</v>
      </c>
      <c r="O744" s="108">
        <f t="shared" si="723"/>
        <v>0</v>
      </c>
      <c r="P744" s="106">
        <f t="shared" si="723"/>
        <v>0</v>
      </c>
      <c r="Q744" s="107">
        <f t="shared" si="723"/>
        <v>0</v>
      </c>
      <c r="R744" s="108">
        <f t="shared" si="723"/>
        <v>0</v>
      </c>
      <c r="S744" s="106">
        <f t="shared" si="723"/>
        <v>0</v>
      </c>
      <c r="T744" s="107">
        <f t="shared" si="723"/>
        <v>0</v>
      </c>
      <c r="U744" s="109">
        <f t="shared" si="723"/>
        <v>0</v>
      </c>
    </row>
    <row r="745" spans="1:21" hidden="1">
      <c r="D745" s="67"/>
      <c r="G745" s="179"/>
      <c r="H745" s="179"/>
      <c r="I745" s="179"/>
      <c r="U745" s="137"/>
    </row>
    <row r="746" spans="1:21" hidden="1">
      <c r="A746" s="172" t="s">
        <v>160</v>
      </c>
      <c r="B746" s="173" t="s">
        <v>176</v>
      </c>
      <c r="C746" s="174" t="s">
        <v>186</v>
      </c>
      <c r="D746" s="76"/>
      <c r="E746" s="43"/>
      <c r="F746" s="167" t="s">
        <v>44</v>
      </c>
      <c r="G746" s="180"/>
      <c r="H746" s="181"/>
      <c r="I746" s="182"/>
      <c r="J746" s="48"/>
      <c r="K746" s="43"/>
      <c r="L746" s="49"/>
      <c r="M746" s="48"/>
      <c r="N746" s="43"/>
      <c r="O746" s="49"/>
      <c r="P746" s="48"/>
      <c r="Q746" s="43"/>
      <c r="R746" s="49"/>
      <c r="S746" s="48"/>
      <c r="T746" s="43"/>
      <c r="U746" s="74"/>
    </row>
    <row r="747" spans="1:21" hidden="1">
      <c r="A747" s="40"/>
      <c r="B747" s="41"/>
      <c r="C747" s="42"/>
      <c r="D747" s="76"/>
      <c r="E747" s="163">
        <v>611000</v>
      </c>
      <c r="F747" s="167" t="s">
        <v>69</v>
      </c>
      <c r="G747" s="94">
        <f>SUM(G748:G750)</f>
        <v>559040</v>
      </c>
      <c r="H747" s="95">
        <f t="shared" ref="H747:U747" si="724">SUM(H748:H750)</f>
        <v>0</v>
      </c>
      <c r="I747" s="96">
        <f t="shared" si="724"/>
        <v>559040</v>
      </c>
      <c r="J747" s="94">
        <f t="shared" si="724"/>
        <v>0</v>
      </c>
      <c r="K747" s="95">
        <f t="shared" si="724"/>
        <v>0</v>
      </c>
      <c r="L747" s="96">
        <f t="shared" si="724"/>
        <v>0</v>
      </c>
      <c r="M747" s="94">
        <f t="shared" si="724"/>
        <v>0</v>
      </c>
      <c r="N747" s="95">
        <f t="shared" si="724"/>
        <v>0</v>
      </c>
      <c r="O747" s="96">
        <f t="shared" si="724"/>
        <v>0</v>
      </c>
      <c r="P747" s="94">
        <f t="shared" si="724"/>
        <v>0</v>
      </c>
      <c r="Q747" s="95">
        <f t="shared" si="724"/>
        <v>0</v>
      </c>
      <c r="R747" s="96">
        <f t="shared" si="724"/>
        <v>0</v>
      </c>
      <c r="S747" s="94">
        <f t="shared" si="724"/>
        <v>0</v>
      </c>
      <c r="T747" s="95">
        <f t="shared" si="724"/>
        <v>0</v>
      </c>
      <c r="U747" s="97">
        <f t="shared" si="724"/>
        <v>0</v>
      </c>
    </row>
    <row r="748" spans="1:21" hidden="1">
      <c r="A748" s="48"/>
      <c r="B748" s="43"/>
      <c r="C748" s="49"/>
      <c r="D748" s="76"/>
      <c r="E748" s="164">
        <v>611100</v>
      </c>
      <c r="F748" s="168" t="s">
        <v>70</v>
      </c>
      <c r="G748" s="99">
        <f>Godišnji!G747</f>
        <v>458170</v>
      </c>
      <c r="H748" s="100">
        <f>Godišnji!H747</f>
        <v>0</v>
      </c>
      <c r="I748" s="98">
        <f>SUM(G748:H748)</f>
        <v>458170</v>
      </c>
      <c r="J748" s="52"/>
      <c r="K748" s="53"/>
      <c r="L748" s="98">
        <f>SUM(J748:K748)</f>
        <v>0</v>
      </c>
      <c r="M748" s="52"/>
      <c r="N748" s="53"/>
      <c r="O748" s="98">
        <f>SUM(M748:N748)</f>
        <v>0</v>
      </c>
      <c r="P748" s="52"/>
      <c r="Q748" s="53"/>
      <c r="R748" s="98">
        <f>SUM(P748:Q748)</f>
        <v>0</v>
      </c>
      <c r="S748" s="99">
        <f>P748+M748+J748</f>
        <v>0</v>
      </c>
      <c r="T748" s="100">
        <f>Q748+N748+K748</f>
        <v>0</v>
      </c>
      <c r="U748" s="101">
        <f>SUM(S748:T748)</f>
        <v>0</v>
      </c>
    </row>
    <row r="749" spans="1:21" hidden="1">
      <c r="A749" s="48"/>
      <c r="B749" s="43"/>
      <c r="C749" s="49"/>
      <c r="D749" s="76"/>
      <c r="E749" s="164">
        <v>611200</v>
      </c>
      <c r="F749" s="168" t="s">
        <v>71</v>
      </c>
      <c r="G749" s="99">
        <f>Godišnji!G748</f>
        <v>100870</v>
      </c>
      <c r="H749" s="100">
        <f>Godišnji!H748</f>
        <v>0</v>
      </c>
      <c r="I749" s="98">
        <f t="shared" ref="I749:I750" si="725">SUM(G749:H749)</f>
        <v>100870</v>
      </c>
      <c r="J749" s="52"/>
      <c r="K749" s="53"/>
      <c r="L749" s="98">
        <f t="shared" ref="L749:L750" si="726">SUM(J749:K749)</f>
        <v>0</v>
      </c>
      <c r="M749" s="52"/>
      <c r="N749" s="53"/>
      <c r="O749" s="98">
        <f t="shared" ref="O749:O750" si="727">SUM(M749:N749)</f>
        <v>0</v>
      </c>
      <c r="P749" s="52"/>
      <c r="Q749" s="53"/>
      <c r="R749" s="98">
        <f t="shared" ref="R749:R750" si="728">SUM(P749:Q749)</f>
        <v>0</v>
      </c>
      <c r="S749" s="99">
        <f t="shared" ref="S749:S750" si="729">P749+M749+J749</f>
        <v>0</v>
      </c>
      <c r="T749" s="100">
        <f t="shared" ref="T749:T750" si="730">Q749+N749+K749</f>
        <v>0</v>
      </c>
      <c r="U749" s="101">
        <f t="shared" ref="U749:U750" si="731">SUM(S749:T749)</f>
        <v>0</v>
      </c>
    </row>
    <row r="750" spans="1:21" hidden="1">
      <c r="A750" s="48"/>
      <c r="B750" s="43"/>
      <c r="C750" s="49"/>
      <c r="D750" s="76"/>
      <c r="E750" s="164">
        <v>611200</v>
      </c>
      <c r="F750" s="168" t="s">
        <v>72</v>
      </c>
      <c r="G750" s="99">
        <f>Godišnji!G749</f>
        <v>0</v>
      </c>
      <c r="H750" s="100">
        <f>Godišnji!H749</f>
        <v>0</v>
      </c>
      <c r="I750" s="98">
        <f t="shared" si="725"/>
        <v>0</v>
      </c>
      <c r="J750" s="52"/>
      <c r="K750" s="53"/>
      <c r="L750" s="98">
        <f t="shared" si="726"/>
        <v>0</v>
      </c>
      <c r="M750" s="52"/>
      <c r="N750" s="53"/>
      <c r="O750" s="98">
        <f t="shared" si="727"/>
        <v>0</v>
      </c>
      <c r="P750" s="52"/>
      <c r="Q750" s="53"/>
      <c r="R750" s="98">
        <f t="shared" si="728"/>
        <v>0</v>
      </c>
      <c r="S750" s="99">
        <f t="shared" si="729"/>
        <v>0</v>
      </c>
      <c r="T750" s="100">
        <f t="shared" si="730"/>
        <v>0</v>
      </c>
      <c r="U750" s="101">
        <f t="shared" si="731"/>
        <v>0</v>
      </c>
    </row>
    <row r="751" spans="1:21" hidden="1">
      <c r="A751" s="40"/>
      <c r="B751" s="41"/>
      <c r="C751" s="42"/>
      <c r="D751" s="76"/>
      <c r="E751" s="163">
        <v>612000</v>
      </c>
      <c r="F751" s="167" t="s">
        <v>73</v>
      </c>
      <c r="G751" s="94">
        <f>G752</f>
        <v>49360</v>
      </c>
      <c r="H751" s="95">
        <f t="shared" ref="H751:U751" si="732">H752</f>
        <v>0</v>
      </c>
      <c r="I751" s="96">
        <f t="shared" si="732"/>
        <v>49360</v>
      </c>
      <c r="J751" s="94">
        <f t="shared" si="732"/>
        <v>0</v>
      </c>
      <c r="K751" s="95">
        <f t="shared" si="732"/>
        <v>0</v>
      </c>
      <c r="L751" s="96">
        <f t="shared" si="732"/>
        <v>0</v>
      </c>
      <c r="M751" s="94">
        <f t="shared" si="732"/>
        <v>0</v>
      </c>
      <c r="N751" s="95">
        <f t="shared" si="732"/>
        <v>0</v>
      </c>
      <c r="O751" s="96">
        <f t="shared" si="732"/>
        <v>0</v>
      </c>
      <c r="P751" s="94">
        <f t="shared" si="732"/>
        <v>0</v>
      </c>
      <c r="Q751" s="95">
        <f t="shared" si="732"/>
        <v>0</v>
      </c>
      <c r="R751" s="96">
        <f t="shared" si="732"/>
        <v>0</v>
      </c>
      <c r="S751" s="94">
        <f t="shared" si="732"/>
        <v>0</v>
      </c>
      <c r="T751" s="95">
        <f t="shared" si="732"/>
        <v>0</v>
      </c>
      <c r="U751" s="97">
        <f t="shared" si="732"/>
        <v>0</v>
      </c>
    </row>
    <row r="752" spans="1:21" hidden="1">
      <c r="A752" s="48"/>
      <c r="B752" s="43"/>
      <c r="C752" s="49"/>
      <c r="D752" s="76"/>
      <c r="E752" s="164">
        <v>612100</v>
      </c>
      <c r="F752" s="168" t="s">
        <v>73</v>
      </c>
      <c r="G752" s="99">
        <f>Godišnji!G751</f>
        <v>49360</v>
      </c>
      <c r="H752" s="100">
        <f>Godišnji!H751</f>
        <v>0</v>
      </c>
      <c r="I752" s="98">
        <f>SUM(G752:H752)</f>
        <v>49360</v>
      </c>
      <c r="J752" s="52"/>
      <c r="K752" s="53"/>
      <c r="L752" s="98">
        <f>SUM(J752:K752)</f>
        <v>0</v>
      </c>
      <c r="M752" s="52"/>
      <c r="N752" s="53"/>
      <c r="O752" s="98">
        <f>SUM(M752:N752)</f>
        <v>0</v>
      </c>
      <c r="P752" s="52"/>
      <c r="Q752" s="53"/>
      <c r="R752" s="98">
        <f>SUM(P752:Q752)</f>
        <v>0</v>
      </c>
      <c r="S752" s="99">
        <f>P752+M752+J752</f>
        <v>0</v>
      </c>
      <c r="T752" s="100">
        <f>Q752+N752+K752</f>
        <v>0</v>
      </c>
      <c r="U752" s="101">
        <f>SUM(S752:T752)</f>
        <v>0</v>
      </c>
    </row>
    <row r="753" spans="1:21" hidden="1">
      <c r="A753" s="40"/>
      <c r="B753" s="41"/>
      <c r="C753" s="42"/>
      <c r="D753" s="76"/>
      <c r="E753" s="163">
        <v>613000</v>
      </c>
      <c r="F753" s="167" t="s">
        <v>74</v>
      </c>
      <c r="G753" s="94">
        <f>SUM(G754:G763)</f>
        <v>64400</v>
      </c>
      <c r="H753" s="95">
        <f t="shared" ref="H753:U753" si="733">SUM(H754:H763)</f>
        <v>0</v>
      </c>
      <c r="I753" s="96">
        <f t="shared" si="733"/>
        <v>64400</v>
      </c>
      <c r="J753" s="94">
        <f t="shared" si="733"/>
        <v>0</v>
      </c>
      <c r="K753" s="95">
        <f t="shared" si="733"/>
        <v>0</v>
      </c>
      <c r="L753" s="96">
        <f t="shared" si="733"/>
        <v>0</v>
      </c>
      <c r="M753" s="94">
        <f t="shared" si="733"/>
        <v>0</v>
      </c>
      <c r="N753" s="95">
        <f t="shared" si="733"/>
        <v>0</v>
      </c>
      <c r="O753" s="96">
        <f t="shared" si="733"/>
        <v>0</v>
      </c>
      <c r="P753" s="94">
        <f t="shared" si="733"/>
        <v>0</v>
      </c>
      <c r="Q753" s="95">
        <f t="shared" si="733"/>
        <v>0</v>
      </c>
      <c r="R753" s="96">
        <f t="shared" si="733"/>
        <v>0</v>
      </c>
      <c r="S753" s="94">
        <f t="shared" si="733"/>
        <v>0</v>
      </c>
      <c r="T753" s="95">
        <f t="shared" si="733"/>
        <v>0</v>
      </c>
      <c r="U753" s="97">
        <f t="shared" si="733"/>
        <v>0</v>
      </c>
    </row>
    <row r="754" spans="1:21" hidden="1">
      <c r="A754" s="48"/>
      <c r="B754" s="43"/>
      <c r="C754" s="49"/>
      <c r="D754" s="76"/>
      <c r="E754" s="164">
        <v>613100</v>
      </c>
      <c r="F754" s="169" t="s">
        <v>75</v>
      </c>
      <c r="G754" s="99">
        <f>Godišnji!G753</f>
        <v>3500</v>
      </c>
      <c r="H754" s="100">
        <f>Godišnji!H753</f>
        <v>0</v>
      </c>
      <c r="I754" s="98">
        <f t="shared" ref="I754:I763" si="734">SUM(G754:H754)</f>
        <v>3500</v>
      </c>
      <c r="J754" s="52"/>
      <c r="K754" s="53"/>
      <c r="L754" s="98">
        <f t="shared" ref="L754:L763" si="735">SUM(J754:K754)</f>
        <v>0</v>
      </c>
      <c r="M754" s="52"/>
      <c r="N754" s="53"/>
      <c r="O754" s="98">
        <f t="shared" ref="O754:O763" si="736">SUM(M754:N754)</f>
        <v>0</v>
      </c>
      <c r="P754" s="52"/>
      <c r="Q754" s="53"/>
      <c r="R754" s="98">
        <f t="shared" ref="R754:R763" si="737">SUM(P754:Q754)</f>
        <v>0</v>
      </c>
      <c r="S754" s="99">
        <f t="shared" ref="S754:S763" si="738">P754+M754+J754</f>
        <v>0</v>
      </c>
      <c r="T754" s="100">
        <f t="shared" ref="T754:T763" si="739">Q754+N754+K754</f>
        <v>0</v>
      </c>
      <c r="U754" s="101">
        <f t="shared" ref="U754:U763" si="740">SUM(S754:T754)</f>
        <v>0</v>
      </c>
    </row>
    <row r="755" spans="1:21" hidden="1">
      <c r="A755" s="48"/>
      <c r="B755" s="43"/>
      <c r="C755" s="49"/>
      <c r="D755" s="76"/>
      <c r="E755" s="164">
        <v>613200</v>
      </c>
      <c r="F755" s="169" t="s">
        <v>76</v>
      </c>
      <c r="G755" s="99">
        <f>Godišnji!G754</f>
        <v>30500</v>
      </c>
      <c r="H755" s="100">
        <f>Godišnji!H754</f>
        <v>0</v>
      </c>
      <c r="I755" s="98">
        <f t="shared" si="734"/>
        <v>30500</v>
      </c>
      <c r="J755" s="52"/>
      <c r="K755" s="53"/>
      <c r="L755" s="98">
        <f t="shared" si="735"/>
        <v>0</v>
      </c>
      <c r="M755" s="52"/>
      <c r="N755" s="53"/>
      <c r="O755" s="98">
        <f t="shared" si="736"/>
        <v>0</v>
      </c>
      <c r="P755" s="52"/>
      <c r="Q755" s="53"/>
      <c r="R755" s="98">
        <f t="shared" si="737"/>
        <v>0</v>
      </c>
      <c r="S755" s="99">
        <f t="shared" si="738"/>
        <v>0</v>
      </c>
      <c r="T755" s="100">
        <f t="shared" si="739"/>
        <v>0</v>
      </c>
      <c r="U755" s="101">
        <f t="shared" si="740"/>
        <v>0</v>
      </c>
    </row>
    <row r="756" spans="1:21" hidden="1">
      <c r="A756" s="48"/>
      <c r="B756" s="43"/>
      <c r="C756" s="49"/>
      <c r="D756" s="76"/>
      <c r="E756" s="164">
        <v>613300</v>
      </c>
      <c r="F756" s="169" t="s">
        <v>77</v>
      </c>
      <c r="G756" s="99">
        <f>Godišnji!G755</f>
        <v>3400</v>
      </c>
      <c r="H756" s="100">
        <f>Godišnji!H755</f>
        <v>0</v>
      </c>
      <c r="I756" s="98">
        <f t="shared" si="734"/>
        <v>3400</v>
      </c>
      <c r="J756" s="52"/>
      <c r="K756" s="53"/>
      <c r="L756" s="98">
        <f t="shared" si="735"/>
        <v>0</v>
      </c>
      <c r="M756" s="52"/>
      <c r="N756" s="53"/>
      <c r="O756" s="98">
        <f t="shared" si="736"/>
        <v>0</v>
      </c>
      <c r="P756" s="52"/>
      <c r="Q756" s="53"/>
      <c r="R756" s="98">
        <f t="shared" si="737"/>
        <v>0</v>
      </c>
      <c r="S756" s="99">
        <f t="shared" si="738"/>
        <v>0</v>
      </c>
      <c r="T756" s="100">
        <f t="shared" si="739"/>
        <v>0</v>
      </c>
      <c r="U756" s="101">
        <f t="shared" si="740"/>
        <v>0</v>
      </c>
    </row>
    <row r="757" spans="1:21" hidden="1">
      <c r="A757" s="48"/>
      <c r="B757" s="43"/>
      <c r="C757" s="49"/>
      <c r="D757" s="76"/>
      <c r="E757" s="164">
        <v>613400</v>
      </c>
      <c r="F757" s="169" t="s">
        <v>78</v>
      </c>
      <c r="G757" s="99">
        <f>Godišnji!G756</f>
        <v>9000</v>
      </c>
      <c r="H757" s="100">
        <f>Godišnji!H756</f>
        <v>0</v>
      </c>
      <c r="I757" s="98">
        <f t="shared" si="734"/>
        <v>9000</v>
      </c>
      <c r="J757" s="52"/>
      <c r="K757" s="53"/>
      <c r="L757" s="98">
        <f t="shared" si="735"/>
        <v>0</v>
      </c>
      <c r="M757" s="52"/>
      <c r="N757" s="53"/>
      <c r="O757" s="98">
        <f t="shared" si="736"/>
        <v>0</v>
      </c>
      <c r="P757" s="52"/>
      <c r="Q757" s="53"/>
      <c r="R757" s="98">
        <f t="shared" si="737"/>
        <v>0</v>
      </c>
      <c r="S757" s="99">
        <f t="shared" si="738"/>
        <v>0</v>
      </c>
      <c r="T757" s="100">
        <f t="shared" si="739"/>
        <v>0</v>
      </c>
      <c r="U757" s="101">
        <f t="shared" si="740"/>
        <v>0</v>
      </c>
    </row>
    <row r="758" spans="1:21" hidden="1">
      <c r="A758" s="48"/>
      <c r="B758" s="43"/>
      <c r="C758" s="49"/>
      <c r="D758" s="76"/>
      <c r="E758" s="164">
        <v>613500</v>
      </c>
      <c r="F758" s="169" t="s">
        <v>79</v>
      </c>
      <c r="G758" s="99">
        <f>Godišnji!G757</f>
        <v>1000</v>
      </c>
      <c r="H758" s="100">
        <f>Godišnji!H757</f>
        <v>0</v>
      </c>
      <c r="I758" s="98">
        <f t="shared" si="734"/>
        <v>1000</v>
      </c>
      <c r="J758" s="52"/>
      <c r="K758" s="53"/>
      <c r="L758" s="98">
        <f t="shared" si="735"/>
        <v>0</v>
      </c>
      <c r="M758" s="52"/>
      <c r="N758" s="53"/>
      <c r="O758" s="98">
        <f t="shared" si="736"/>
        <v>0</v>
      </c>
      <c r="P758" s="52"/>
      <c r="Q758" s="53"/>
      <c r="R758" s="98">
        <f t="shared" si="737"/>
        <v>0</v>
      </c>
      <c r="S758" s="99">
        <f t="shared" si="738"/>
        <v>0</v>
      </c>
      <c r="T758" s="100">
        <f t="shared" si="739"/>
        <v>0</v>
      </c>
      <c r="U758" s="101">
        <f t="shared" si="740"/>
        <v>0</v>
      </c>
    </row>
    <row r="759" spans="1:21" hidden="1">
      <c r="A759" s="48"/>
      <c r="B759" s="43"/>
      <c r="C759" s="49"/>
      <c r="D759" s="76"/>
      <c r="E759" s="164">
        <v>613600</v>
      </c>
      <c r="F759" s="169" t="s">
        <v>82</v>
      </c>
      <c r="G759" s="99">
        <f>Godišnji!G758</f>
        <v>0</v>
      </c>
      <c r="H759" s="100">
        <f>Godišnji!H758</f>
        <v>0</v>
      </c>
      <c r="I759" s="98">
        <f t="shared" si="734"/>
        <v>0</v>
      </c>
      <c r="J759" s="52"/>
      <c r="K759" s="53"/>
      <c r="L759" s="98">
        <f t="shared" si="735"/>
        <v>0</v>
      </c>
      <c r="M759" s="52"/>
      <c r="N759" s="53"/>
      <c r="O759" s="98">
        <f t="shared" si="736"/>
        <v>0</v>
      </c>
      <c r="P759" s="52"/>
      <c r="Q759" s="53"/>
      <c r="R759" s="98">
        <f t="shared" si="737"/>
        <v>0</v>
      </c>
      <c r="S759" s="99">
        <f t="shared" si="738"/>
        <v>0</v>
      </c>
      <c r="T759" s="100">
        <f t="shared" si="739"/>
        <v>0</v>
      </c>
      <c r="U759" s="101">
        <f t="shared" si="740"/>
        <v>0</v>
      </c>
    </row>
    <row r="760" spans="1:21" hidden="1">
      <c r="A760" s="48"/>
      <c r="B760" s="43"/>
      <c r="C760" s="49"/>
      <c r="D760" s="76"/>
      <c r="E760" s="164">
        <v>613700</v>
      </c>
      <c r="F760" s="169" t="s">
        <v>80</v>
      </c>
      <c r="G760" s="99">
        <f>Godišnji!G759</f>
        <v>9000</v>
      </c>
      <c r="H760" s="100">
        <f>Godišnji!H759</f>
        <v>0</v>
      </c>
      <c r="I760" s="98">
        <f t="shared" si="734"/>
        <v>9000</v>
      </c>
      <c r="J760" s="52"/>
      <c r="K760" s="53"/>
      <c r="L760" s="98">
        <f t="shared" si="735"/>
        <v>0</v>
      </c>
      <c r="M760" s="52"/>
      <c r="N760" s="53"/>
      <c r="O760" s="98">
        <f t="shared" si="736"/>
        <v>0</v>
      </c>
      <c r="P760" s="52"/>
      <c r="Q760" s="53"/>
      <c r="R760" s="98">
        <f t="shared" si="737"/>
        <v>0</v>
      </c>
      <c r="S760" s="99">
        <f t="shared" si="738"/>
        <v>0</v>
      </c>
      <c r="T760" s="100">
        <f t="shared" si="739"/>
        <v>0</v>
      </c>
      <c r="U760" s="101">
        <f t="shared" si="740"/>
        <v>0</v>
      </c>
    </row>
    <row r="761" spans="1:21" hidden="1">
      <c r="A761" s="48"/>
      <c r="B761" s="43"/>
      <c r="C761" s="49"/>
      <c r="D761" s="76"/>
      <c r="E761" s="164">
        <v>613800</v>
      </c>
      <c r="F761" s="169" t="s">
        <v>83</v>
      </c>
      <c r="G761" s="99">
        <f>Godišnji!G760</f>
        <v>0</v>
      </c>
      <c r="H761" s="100">
        <f>Godišnji!H760</f>
        <v>0</v>
      </c>
      <c r="I761" s="98">
        <f t="shared" si="734"/>
        <v>0</v>
      </c>
      <c r="J761" s="52"/>
      <c r="K761" s="53"/>
      <c r="L761" s="98">
        <f t="shared" si="735"/>
        <v>0</v>
      </c>
      <c r="M761" s="52"/>
      <c r="N761" s="53"/>
      <c r="O761" s="98">
        <f t="shared" si="736"/>
        <v>0</v>
      </c>
      <c r="P761" s="52"/>
      <c r="Q761" s="53"/>
      <c r="R761" s="98">
        <f t="shared" si="737"/>
        <v>0</v>
      </c>
      <c r="S761" s="99">
        <f t="shared" si="738"/>
        <v>0</v>
      </c>
      <c r="T761" s="100">
        <f t="shared" si="739"/>
        <v>0</v>
      </c>
      <c r="U761" s="101">
        <f t="shared" si="740"/>
        <v>0</v>
      </c>
    </row>
    <row r="762" spans="1:21" hidden="1">
      <c r="A762" s="48"/>
      <c r="B762" s="43"/>
      <c r="C762" s="49"/>
      <c r="D762" s="76"/>
      <c r="E762" s="164">
        <v>613900</v>
      </c>
      <c r="F762" s="169" t="s">
        <v>81</v>
      </c>
      <c r="G762" s="99">
        <f>Godišnji!G761</f>
        <v>8000</v>
      </c>
      <c r="H762" s="100">
        <f>Godišnji!H761</f>
        <v>0</v>
      </c>
      <c r="I762" s="98">
        <f t="shared" si="734"/>
        <v>8000</v>
      </c>
      <c r="J762" s="52"/>
      <c r="K762" s="53"/>
      <c r="L762" s="98">
        <f t="shared" si="735"/>
        <v>0</v>
      </c>
      <c r="M762" s="52"/>
      <c r="N762" s="53"/>
      <c r="O762" s="98">
        <f t="shared" si="736"/>
        <v>0</v>
      </c>
      <c r="P762" s="52"/>
      <c r="Q762" s="53"/>
      <c r="R762" s="98">
        <f t="shared" si="737"/>
        <v>0</v>
      </c>
      <c r="S762" s="99">
        <f t="shared" si="738"/>
        <v>0</v>
      </c>
      <c r="T762" s="100">
        <f t="shared" si="739"/>
        <v>0</v>
      </c>
      <c r="U762" s="101">
        <f t="shared" si="740"/>
        <v>0</v>
      </c>
    </row>
    <row r="763" spans="1:21" hidden="1">
      <c r="A763" s="48"/>
      <c r="B763" s="43"/>
      <c r="C763" s="49"/>
      <c r="D763" s="76"/>
      <c r="E763" s="164">
        <v>613900</v>
      </c>
      <c r="F763" s="169" t="s">
        <v>84</v>
      </c>
      <c r="G763" s="99">
        <f>Godišnji!G762</f>
        <v>0</v>
      </c>
      <c r="H763" s="100">
        <f>Godišnji!H762</f>
        <v>0</v>
      </c>
      <c r="I763" s="98">
        <f t="shared" si="734"/>
        <v>0</v>
      </c>
      <c r="J763" s="52"/>
      <c r="K763" s="53"/>
      <c r="L763" s="98">
        <f t="shared" si="735"/>
        <v>0</v>
      </c>
      <c r="M763" s="52"/>
      <c r="N763" s="53"/>
      <c r="O763" s="98">
        <f t="shared" si="736"/>
        <v>0</v>
      </c>
      <c r="P763" s="52"/>
      <c r="Q763" s="53"/>
      <c r="R763" s="98">
        <f t="shared" si="737"/>
        <v>0</v>
      </c>
      <c r="S763" s="99">
        <f t="shared" si="738"/>
        <v>0</v>
      </c>
      <c r="T763" s="100">
        <f t="shared" si="739"/>
        <v>0</v>
      </c>
      <c r="U763" s="101">
        <f t="shared" si="740"/>
        <v>0</v>
      </c>
    </row>
    <row r="764" spans="1:21" hidden="1">
      <c r="A764" s="40"/>
      <c r="B764" s="41"/>
      <c r="C764" s="42"/>
      <c r="D764" s="76"/>
      <c r="E764" s="163">
        <v>821000</v>
      </c>
      <c r="F764" s="167" t="s">
        <v>85</v>
      </c>
      <c r="G764" s="94">
        <f>SUM(G765:G766)</f>
        <v>3000</v>
      </c>
      <c r="H764" s="95">
        <f t="shared" ref="H764:U764" si="741">SUM(H765:H766)</f>
        <v>0</v>
      </c>
      <c r="I764" s="96">
        <f t="shared" si="741"/>
        <v>3000</v>
      </c>
      <c r="J764" s="94">
        <f t="shared" si="741"/>
        <v>0</v>
      </c>
      <c r="K764" s="95">
        <f t="shared" si="741"/>
        <v>0</v>
      </c>
      <c r="L764" s="96">
        <f t="shared" si="741"/>
        <v>0</v>
      </c>
      <c r="M764" s="94">
        <f t="shared" si="741"/>
        <v>0</v>
      </c>
      <c r="N764" s="95">
        <f t="shared" si="741"/>
        <v>0</v>
      </c>
      <c r="O764" s="96">
        <f t="shared" si="741"/>
        <v>0</v>
      </c>
      <c r="P764" s="94">
        <f t="shared" si="741"/>
        <v>0</v>
      </c>
      <c r="Q764" s="95">
        <f t="shared" si="741"/>
        <v>0</v>
      </c>
      <c r="R764" s="96">
        <f t="shared" si="741"/>
        <v>0</v>
      </c>
      <c r="S764" s="94">
        <f t="shared" si="741"/>
        <v>0</v>
      </c>
      <c r="T764" s="95">
        <f t="shared" si="741"/>
        <v>0</v>
      </c>
      <c r="U764" s="97">
        <f t="shared" si="741"/>
        <v>0</v>
      </c>
    </row>
    <row r="765" spans="1:21" hidden="1">
      <c r="A765" s="48"/>
      <c r="B765" s="43"/>
      <c r="C765" s="49"/>
      <c r="D765" s="76"/>
      <c r="E765" s="164">
        <v>821200</v>
      </c>
      <c r="F765" s="168" t="s">
        <v>86</v>
      </c>
      <c r="G765" s="99">
        <f>Godišnji!G764</f>
        <v>0</v>
      </c>
      <c r="H765" s="100">
        <f>Godišnji!H764</f>
        <v>0</v>
      </c>
      <c r="I765" s="98">
        <f>SUM(G765:H765)</f>
        <v>0</v>
      </c>
      <c r="J765" s="52"/>
      <c r="K765" s="53"/>
      <c r="L765" s="98">
        <f>SUM(J765:K765)</f>
        <v>0</v>
      </c>
      <c r="M765" s="52"/>
      <c r="N765" s="53"/>
      <c r="O765" s="98">
        <f>SUM(M765:N765)</f>
        <v>0</v>
      </c>
      <c r="P765" s="52"/>
      <c r="Q765" s="53"/>
      <c r="R765" s="98">
        <f>SUM(P765:Q765)</f>
        <v>0</v>
      </c>
      <c r="S765" s="99">
        <f t="shared" ref="S765:S766" si="742">P765+M765+J765</f>
        <v>0</v>
      </c>
      <c r="T765" s="100">
        <f t="shared" ref="T765:T766" si="743">Q765+N765+K765</f>
        <v>0</v>
      </c>
      <c r="U765" s="101">
        <f>SUM(S765:T765)</f>
        <v>0</v>
      </c>
    </row>
    <row r="766" spans="1:21" ht="12.75" hidden="1" thickBot="1">
      <c r="A766" s="55"/>
      <c r="B766" s="56"/>
      <c r="C766" s="57"/>
      <c r="D766" s="81"/>
      <c r="E766" s="165">
        <v>821300</v>
      </c>
      <c r="F766" s="170" t="s">
        <v>87</v>
      </c>
      <c r="G766" s="103">
        <f>Godišnji!G765</f>
        <v>3000</v>
      </c>
      <c r="H766" s="104">
        <f>Godišnji!H765</f>
        <v>0</v>
      </c>
      <c r="I766" s="102">
        <f>SUM(G766:H766)</f>
        <v>3000</v>
      </c>
      <c r="J766" s="60"/>
      <c r="K766" s="61"/>
      <c r="L766" s="102">
        <f>SUM(J766:K766)</f>
        <v>0</v>
      </c>
      <c r="M766" s="60"/>
      <c r="N766" s="61"/>
      <c r="O766" s="102">
        <f>SUM(M766:N766)</f>
        <v>0</v>
      </c>
      <c r="P766" s="60"/>
      <c r="Q766" s="61"/>
      <c r="R766" s="102">
        <f>SUM(P766:Q766)</f>
        <v>0</v>
      </c>
      <c r="S766" s="103">
        <f t="shared" si="742"/>
        <v>0</v>
      </c>
      <c r="T766" s="104">
        <f t="shared" si="743"/>
        <v>0</v>
      </c>
      <c r="U766" s="105">
        <f>SUM(S766:T766)</f>
        <v>0</v>
      </c>
    </row>
    <row r="767" spans="1:21" ht="12.75" hidden="1" thickBot="1">
      <c r="A767" s="62"/>
      <c r="B767" s="63"/>
      <c r="C767" s="64"/>
      <c r="D767" s="87"/>
      <c r="E767" s="63"/>
      <c r="F767" s="171" t="s">
        <v>187</v>
      </c>
      <c r="G767" s="106">
        <f>G747+G751+G753+G764</f>
        <v>675800</v>
      </c>
      <c r="H767" s="107">
        <f t="shared" ref="H767:U767" si="744">H747+H751+H753+H764</f>
        <v>0</v>
      </c>
      <c r="I767" s="108">
        <f t="shared" si="744"/>
        <v>675800</v>
      </c>
      <c r="J767" s="106">
        <f t="shared" si="744"/>
        <v>0</v>
      </c>
      <c r="K767" s="107">
        <f t="shared" si="744"/>
        <v>0</v>
      </c>
      <c r="L767" s="108">
        <f t="shared" si="744"/>
        <v>0</v>
      </c>
      <c r="M767" s="106">
        <f t="shared" si="744"/>
        <v>0</v>
      </c>
      <c r="N767" s="107">
        <f t="shared" si="744"/>
        <v>0</v>
      </c>
      <c r="O767" s="108">
        <f t="shared" si="744"/>
        <v>0</v>
      </c>
      <c r="P767" s="106">
        <f t="shared" si="744"/>
        <v>0</v>
      </c>
      <c r="Q767" s="107">
        <f t="shared" si="744"/>
        <v>0</v>
      </c>
      <c r="R767" s="108">
        <f t="shared" si="744"/>
        <v>0</v>
      </c>
      <c r="S767" s="106">
        <f t="shared" si="744"/>
        <v>0</v>
      </c>
      <c r="T767" s="107">
        <f t="shared" si="744"/>
        <v>0</v>
      </c>
      <c r="U767" s="109">
        <f t="shared" si="744"/>
        <v>0</v>
      </c>
    </row>
    <row r="768" spans="1:21" hidden="1">
      <c r="D768" s="67"/>
      <c r="G768" s="179"/>
      <c r="H768" s="179"/>
      <c r="I768" s="179"/>
      <c r="U768" s="137"/>
    </row>
    <row r="769" spans="1:21" hidden="1">
      <c r="A769" s="172" t="s">
        <v>188</v>
      </c>
      <c r="B769" s="173" t="s">
        <v>67</v>
      </c>
      <c r="C769" s="174" t="s">
        <v>68</v>
      </c>
      <c r="D769" s="76"/>
      <c r="E769" s="43"/>
      <c r="F769" s="167" t="s">
        <v>45</v>
      </c>
      <c r="G769" s="180"/>
      <c r="H769" s="181"/>
      <c r="I769" s="182"/>
      <c r="J769" s="48"/>
      <c r="K769" s="43"/>
      <c r="L769" s="49"/>
      <c r="M769" s="48"/>
      <c r="N769" s="43"/>
      <c r="O769" s="49"/>
      <c r="P769" s="48"/>
      <c r="Q769" s="43"/>
      <c r="R769" s="49"/>
      <c r="S769" s="48"/>
      <c r="T769" s="43"/>
      <c r="U769" s="74"/>
    </row>
    <row r="770" spans="1:21" hidden="1">
      <c r="A770" s="40"/>
      <c r="B770" s="41"/>
      <c r="C770" s="42"/>
      <c r="D770" s="76"/>
      <c r="E770" s="163">
        <v>611000</v>
      </c>
      <c r="F770" s="167" t="s">
        <v>69</v>
      </c>
      <c r="G770" s="94">
        <f>SUM(G771:G773)</f>
        <v>246970</v>
      </c>
      <c r="H770" s="95">
        <f t="shared" ref="H770:U770" si="745">SUM(H771:H773)</f>
        <v>0</v>
      </c>
      <c r="I770" s="96">
        <f t="shared" si="745"/>
        <v>246970</v>
      </c>
      <c r="J770" s="94">
        <f t="shared" si="745"/>
        <v>0</v>
      </c>
      <c r="K770" s="95">
        <f t="shared" si="745"/>
        <v>0</v>
      </c>
      <c r="L770" s="96">
        <f t="shared" si="745"/>
        <v>0</v>
      </c>
      <c r="M770" s="94">
        <f t="shared" si="745"/>
        <v>0</v>
      </c>
      <c r="N770" s="95">
        <f t="shared" si="745"/>
        <v>0</v>
      </c>
      <c r="O770" s="96">
        <f t="shared" si="745"/>
        <v>0</v>
      </c>
      <c r="P770" s="94">
        <f t="shared" si="745"/>
        <v>0</v>
      </c>
      <c r="Q770" s="95">
        <f t="shared" si="745"/>
        <v>0</v>
      </c>
      <c r="R770" s="96">
        <f t="shared" si="745"/>
        <v>0</v>
      </c>
      <c r="S770" s="94">
        <f t="shared" si="745"/>
        <v>0</v>
      </c>
      <c r="T770" s="95">
        <f t="shared" si="745"/>
        <v>0</v>
      </c>
      <c r="U770" s="97">
        <f t="shared" si="745"/>
        <v>0</v>
      </c>
    </row>
    <row r="771" spans="1:21" hidden="1">
      <c r="A771" s="48"/>
      <c r="B771" s="43"/>
      <c r="C771" s="49"/>
      <c r="D771" s="76"/>
      <c r="E771" s="164">
        <v>611100</v>
      </c>
      <c r="F771" s="168" t="s">
        <v>70</v>
      </c>
      <c r="G771" s="99">
        <f>Godišnji!G770</f>
        <v>199290</v>
      </c>
      <c r="H771" s="100">
        <f>Godišnji!H770</f>
        <v>0</v>
      </c>
      <c r="I771" s="98">
        <f>SUM(G771:H771)</f>
        <v>199290</v>
      </c>
      <c r="J771" s="52"/>
      <c r="K771" s="53"/>
      <c r="L771" s="98">
        <f>SUM(J771:K771)</f>
        <v>0</v>
      </c>
      <c r="M771" s="52"/>
      <c r="N771" s="53"/>
      <c r="O771" s="98">
        <f>SUM(M771:N771)</f>
        <v>0</v>
      </c>
      <c r="P771" s="52"/>
      <c r="Q771" s="53"/>
      <c r="R771" s="98">
        <f>SUM(P771:Q771)</f>
        <v>0</v>
      </c>
      <c r="S771" s="99">
        <f>P771+M771+J771</f>
        <v>0</v>
      </c>
      <c r="T771" s="100">
        <f>Q771+N771+K771</f>
        <v>0</v>
      </c>
      <c r="U771" s="101">
        <f>SUM(S771:T771)</f>
        <v>0</v>
      </c>
    </row>
    <row r="772" spans="1:21" hidden="1">
      <c r="A772" s="48"/>
      <c r="B772" s="43"/>
      <c r="C772" s="49"/>
      <c r="D772" s="76"/>
      <c r="E772" s="164">
        <v>611200</v>
      </c>
      <c r="F772" s="168" t="s">
        <v>71</v>
      </c>
      <c r="G772" s="99">
        <f>Godišnji!G771</f>
        <v>47680</v>
      </c>
      <c r="H772" s="100">
        <f>Godišnji!H771</f>
        <v>0</v>
      </c>
      <c r="I772" s="98">
        <f t="shared" ref="I772:I773" si="746">SUM(G772:H772)</f>
        <v>47680</v>
      </c>
      <c r="J772" s="52"/>
      <c r="K772" s="53"/>
      <c r="L772" s="98">
        <f t="shared" ref="L772:L773" si="747">SUM(J772:K772)</f>
        <v>0</v>
      </c>
      <c r="M772" s="52"/>
      <c r="N772" s="53"/>
      <c r="O772" s="98">
        <f t="shared" ref="O772:O773" si="748">SUM(M772:N772)</f>
        <v>0</v>
      </c>
      <c r="P772" s="52"/>
      <c r="Q772" s="53"/>
      <c r="R772" s="98">
        <f t="shared" ref="R772:R773" si="749">SUM(P772:Q772)</f>
        <v>0</v>
      </c>
      <c r="S772" s="99">
        <f t="shared" ref="S772:S773" si="750">P772+M772+J772</f>
        <v>0</v>
      </c>
      <c r="T772" s="100">
        <f t="shared" ref="T772:T773" si="751">Q772+N772+K772</f>
        <v>0</v>
      </c>
      <c r="U772" s="101">
        <f t="shared" ref="U772:U773" si="752">SUM(S772:T772)</f>
        <v>0</v>
      </c>
    </row>
    <row r="773" spans="1:21" hidden="1">
      <c r="A773" s="48"/>
      <c r="B773" s="43"/>
      <c r="C773" s="49"/>
      <c r="D773" s="76"/>
      <c r="E773" s="164">
        <v>611200</v>
      </c>
      <c r="F773" s="168" t="s">
        <v>72</v>
      </c>
      <c r="G773" s="99">
        <f>Godišnji!G772</f>
        <v>0</v>
      </c>
      <c r="H773" s="100">
        <f>Godišnji!H772</f>
        <v>0</v>
      </c>
      <c r="I773" s="98">
        <f t="shared" si="746"/>
        <v>0</v>
      </c>
      <c r="J773" s="52"/>
      <c r="K773" s="53"/>
      <c r="L773" s="98">
        <f t="shared" si="747"/>
        <v>0</v>
      </c>
      <c r="M773" s="52"/>
      <c r="N773" s="53"/>
      <c r="O773" s="98">
        <f t="shared" si="748"/>
        <v>0</v>
      </c>
      <c r="P773" s="52"/>
      <c r="Q773" s="53"/>
      <c r="R773" s="98">
        <f t="shared" si="749"/>
        <v>0</v>
      </c>
      <c r="S773" s="99">
        <f t="shared" si="750"/>
        <v>0</v>
      </c>
      <c r="T773" s="100">
        <f t="shared" si="751"/>
        <v>0</v>
      </c>
      <c r="U773" s="101">
        <f t="shared" si="752"/>
        <v>0</v>
      </c>
    </row>
    <row r="774" spans="1:21" hidden="1">
      <c r="A774" s="40"/>
      <c r="B774" s="41"/>
      <c r="C774" s="42"/>
      <c r="D774" s="76"/>
      <c r="E774" s="163">
        <v>612000</v>
      </c>
      <c r="F774" s="167" t="s">
        <v>73</v>
      </c>
      <c r="G774" s="94">
        <f>G775</f>
        <v>21470</v>
      </c>
      <c r="H774" s="95">
        <f t="shared" ref="H774:U774" si="753">H775</f>
        <v>0</v>
      </c>
      <c r="I774" s="96">
        <f t="shared" si="753"/>
        <v>21470</v>
      </c>
      <c r="J774" s="94">
        <f t="shared" si="753"/>
        <v>0</v>
      </c>
      <c r="K774" s="95">
        <f t="shared" si="753"/>
        <v>0</v>
      </c>
      <c r="L774" s="96">
        <f t="shared" si="753"/>
        <v>0</v>
      </c>
      <c r="M774" s="94">
        <f t="shared" si="753"/>
        <v>0</v>
      </c>
      <c r="N774" s="95">
        <f t="shared" si="753"/>
        <v>0</v>
      </c>
      <c r="O774" s="96">
        <f t="shared" si="753"/>
        <v>0</v>
      </c>
      <c r="P774" s="94">
        <f t="shared" si="753"/>
        <v>0</v>
      </c>
      <c r="Q774" s="95">
        <f t="shared" si="753"/>
        <v>0</v>
      </c>
      <c r="R774" s="96">
        <f t="shared" si="753"/>
        <v>0</v>
      </c>
      <c r="S774" s="94">
        <f t="shared" si="753"/>
        <v>0</v>
      </c>
      <c r="T774" s="95">
        <f t="shared" si="753"/>
        <v>0</v>
      </c>
      <c r="U774" s="97">
        <f t="shared" si="753"/>
        <v>0</v>
      </c>
    </row>
    <row r="775" spans="1:21" hidden="1">
      <c r="A775" s="48"/>
      <c r="B775" s="43"/>
      <c r="C775" s="49"/>
      <c r="D775" s="76"/>
      <c r="E775" s="164">
        <v>612100</v>
      </c>
      <c r="F775" s="168" t="s">
        <v>73</v>
      </c>
      <c r="G775" s="99">
        <f>Godišnji!G774</f>
        <v>21470</v>
      </c>
      <c r="H775" s="100">
        <f>Godišnji!H774</f>
        <v>0</v>
      </c>
      <c r="I775" s="98">
        <f>SUM(G775:H775)</f>
        <v>21470</v>
      </c>
      <c r="J775" s="52"/>
      <c r="K775" s="53"/>
      <c r="L775" s="98">
        <f>SUM(J775:K775)</f>
        <v>0</v>
      </c>
      <c r="M775" s="52"/>
      <c r="N775" s="53"/>
      <c r="O775" s="98">
        <f>SUM(M775:N775)</f>
        <v>0</v>
      </c>
      <c r="P775" s="52"/>
      <c r="Q775" s="53"/>
      <c r="R775" s="98">
        <f>SUM(P775:Q775)</f>
        <v>0</v>
      </c>
      <c r="S775" s="99">
        <f>P775+M775+J775</f>
        <v>0</v>
      </c>
      <c r="T775" s="100">
        <f>Q775+N775+K775</f>
        <v>0</v>
      </c>
      <c r="U775" s="101">
        <f>SUM(S775:T775)</f>
        <v>0</v>
      </c>
    </row>
    <row r="776" spans="1:21" hidden="1">
      <c r="A776" s="40"/>
      <c r="B776" s="41"/>
      <c r="C776" s="42"/>
      <c r="D776" s="76"/>
      <c r="E776" s="163">
        <v>613000</v>
      </c>
      <c r="F776" s="167" t="s">
        <v>74</v>
      </c>
      <c r="G776" s="94">
        <f>SUM(G777:G786)</f>
        <v>39800</v>
      </c>
      <c r="H776" s="95">
        <f t="shared" ref="H776:U776" si="754">SUM(H777:H786)</f>
        <v>0</v>
      </c>
      <c r="I776" s="96">
        <f t="shared" si="754"/>
        <v>39800</v>
      </c>
      <c r="J776" s="94">
        <f t="shared" si="754"/>
        <v>0</v>
      </c>
      <c r="K776" s="95">
        <f t="shared" si="754"/>
        <v>0</v>
      </c>
      <c r="L776" s="96">
        <f t="shared" si="754"/>
        <v>0</v>
      </c>
      <c r="M776" s="94">
        <f t="shared" si="754"/>
        <v>0</v>
      </c>
      <c r="N776" s="95">
        <f t="shared" si="754"/>
        <v>0</v>
      </c>
      <c r="O776" s="96">
        <f t="shared" si="754"/>
        <v>0</v>
      </c>
      <c r="P776" s="94">
        <f t="shared" si="754"/>
        <v>0</v>
      </c>
      <c r="Q776" s="95">
        <f t="shared" si="754"/>
        <v>0</v>
      </c>
      <c r="R776" s="96">
        <f t="shared" si="754"/>
        <v>0</v>
      </c>
      <c r="S776" s="94">
        <f t="shared" si="754"/>
        <v>0</v>
      </c>
      <c r="T776" s="95">
        <f t="shared" si="754"/>
        <v>0</v>
      </c>
      <c r="U776" s="97">
        <f t="shared" si="754"/>
        <v>0</v>
      </c>
    </row>
    <row r="777" spans="1:21" hidden="1">
      <c r="A777" s="48"/>
      <c r="B777" s="43"/>
      <c r="C777" s="49"/>
      <c r="D777" s="76"/>
      <c r="E777" s="164">
        <v>613100</v>
      </c>
      <c r="F777" s="169" t="s">
        <v>75</v>
      </c>
      <c r="G777" s="99">
        <f>Godišnji!G776</f>
        <v>3500</v>
      </c>
      <c r="H777" s="100">
        <f>Godišnji!H776</f>
        <v>0</v>
      </c>
      <c r="I777" s="98">
        <f t="shared" ref="I777:I786" si="755">SUM(G777:H777)</f>
        <v>3500</v>
      </c>
      <c r="J777" s="52"/>
      <c r="K777" s="53"/>
      <c r="L777" s="98">
        <f t="shared" ref="L777:L786" si="756">SUM(J777:K777)</f>
        <v>0</v>
      </c>
      <c r="M777" s="52"/>
      <c r="N777" s="53"/>
      <c r="O777" s="98">
        <f t="shared" ref="O777:O786" si="757">SUM(M777:N777)</f>
        <v>0</v>
      </c>
      <c r="P777" s="52"/>
      <c r="Q777" s="53"/>
      <c r="R777" s="98">
        <f t="shared" ref="R777:R786" si="758">SUM(P777:Q777)</f>
        <v>0</v>
      </c>
      <c r="S777" s="99">
        <f t="shared" ref="S777:S786" si="759">P777+M777+J777</f>
        <v>0</v>
      </c>
      <c r="T777" s="100">
        <f t="shared" ref="T777:T786" si="760">Q777+N777+K777</f>
        <v>0</v>
      </c>
      <c r="U777" s="101">
        <f t="shared" ref="U777:U786" si="761">SUM(S777:T777)</f>
        <v>0</v>
      </c>
    </row>
    <row r="778" spans="1:21" hidden="1">
      <c r="A778" s="48"/>
      <c r="B778" s="43"/>
      <c r="C778" s="49"/>
      <c r="D778" s="76"/>
      <c r="E778" s="164">
        <v>613200</v>
      </c>
      <c r="F778" s="169" t="s">
        <v>76</v>
      </c>
      <c r="G778" s="99">
        <f>Godišnji!G777</f>
        <v>0</v>
      </c>
      <c r="H778" s="100">
        <f>Godišnji!H777</f>
        <v>0</v>
      </c>
      <c r="I778" s="98">
        <f t="shared" si="755"/>
        <v>0</v>
      </c>
      <c r="J778" s="52"/>
      <c r="K778" s="53"/>
      <c r="L778" s="98">
        <f t="shared" si="756"/>
        <v>0</v>
      </c>
      <c r="M778" s="52"/>
      <c r="N778" s="53"/>
      <c r="O778" s="98">
        <f t="shared" si="757"/>
        <v>0</v>
      </c>
      <c r="P778" s="52"/>
      <c r="Q778" s="53"/>
      <c r="R778" s="98">
        <f t="shared" si="758"/>
        <v>0</v>
      </c>
      <c r="S778" s="99">
        <f t="shared" si="759"/>
        <v>0</v>
      </c>
      <c r="T778" s="100">
        <f t="shared" si="760"/>
        <v>0</v>
      </c>
      <c r="U778" s="101">
        <f t="shared" si="761"/>
        <v>0</v>
      </c>
    </row>
    <row r="779" spans="1:21" hidden="1">
      <c r="A779" s="48"/>
      <c r="B779" s="43"/>
      <c r="C779" s="49"/>
      <c r="D779" s="76"/>
      <c r="E779" s="164">
        <v>613300</v>
      </c>
      <c r="F779" s="169" t="s">
        <v>77</v>
      </c>
      <c r="G779" s="99">
        <f>Godišnji!G778</f>
        <v>3300</v>
      </c>
      <c r="H779" s="100">
        <f>Godišnji!H778</f>
        <v>0</v>
      </c>
      <c r="I779" s="98">
        <f t="shared" si="755"/>
        <v>3300</v>
      </c>
      <c r="J779" s="52"/>
      <c r="K779" s="53"/>
      <c r="L779" s="98">
        <f t="shared" si="756"/>
        <v>0</v>
      </c>
      <c r="M779" s="52"/>
      <c r="N779" s="53"/>
      <c r="O779" s="98">
        <f t="shared" si="757"/>
        <v>0</v>
      </c>
      <c r="P779" s="52"/>
      <c r="Q779" s="53"/>
      <c r="R779" s="98">
        <f t="shared" si="758"/>
        <v>0</v>
      </c>
      <c r="S779" s="99">
        <f t="shared" si="759"/>
        <v>0</v>
      </c>
      <c r="T779" s="100">
        <f t="shared" si="760"/>
        <v>0</v>
      </c>
      <c r="U779" s="101">
        <f t="shared" si="761"/>
        <v>0</v>
      </c>
    </row>
    <row r="780" spans="1:21" hidden="1">
      <c r="A780" s="48"/>
      <c r="B780" s="43"/>
      <c r="C780" s="49"/>
      <c r="D780" s="76"/>
      <c r="E780" s="164">
        <v>613400</v>
      </c>
      <c r="F780" s="169" t="s">
        <v>78</v>
      </c>
      <c r="G780" s="99">
        <f>Godišnji!G779</f>
        <v>2500</v>
      </c>
      <c r="H780" s="100">
        <f>Godišnji!H779</f>
        <v>0</v>
      </c>
      <c r="I780" s="98">
        <f t="shared" si="755"/>
        <v>2500</v>
      </c>
      <c r="J780" s="52"/>
      <c r="K780" s="53"/>
      <c r="L780" s="98">
        <f t="shared" si="756"/>
        <v>0</v>
      </c>
      <c r="M780" s="52"/>
      <c r="N780" s="53"/>
      <c r="O780" s="98">
        <f t="shared" si="757"/>
        <v>0</v>
      </c>
      <c r="P780" s="52"/>
      <c r="Q780" s="53"/>
      <c r="R780" s="98">
        <f t="shared" si="758"/>
        <v>0</v>
      </c>
      <c r="S780" s="99">
        <f t="shared" si="759"/>
        <v>0</v>
      </c>
      <c r="T780" s="100">
        <f t="shared" si="760"/>
        <v>0</v>
      </c>
      <c r="U780" s="101">
        <f t="shared" si="761"/>
        <v>0</v>
      </c>
    </row>
    <row r="781" spans="1:21" hidden="1">
      <c r="A781" s="48"/>
      <c r="B781" s="43"/>
      <c r="C781" s="49"/>
      <c r="D781" s="76"/>
      <c r="E781" s="164">
        <v>613500</v>
      </c>
      <c r="F781" s="169" t="s">
        <v>79</v>
      </c>
      <c r="G781" s="99">
        <f>Godišnji!G780</f>
        <v>0</v>
      </c>
      <c r="H781" s="100">
        <f>Godišnji!H780</f>
        <v>0</v>
      </c>
      <c r="I781" s="98">
        <f t="shared" si="755"/>
        <v>0</v>
      </c>
      <c r="J781" s="52"/>
      <c r="K781" s="53"/>
      <c r="L781" s="98">
        <f t="shared" si="756"/>
        <v>0</v>
      </c>
      <c r="M781" s="52"/>
      <c r="N781" s="53"/>
      <c r="O781" s="98">
        <f t="shared" si="757"/>
        <v>0</v>
      </c>
      <c r="P781" s="52"/>
      <c r="Q781" s="53"/>
      <c r="R781" s="98">
        <f t="shared" si="758"/>
        <v>0</v>
      </c>
      <c r="S781" s="99">
        <f t="shared" si="759"/>
        <v>0</v>
      </c>
      <c r="T781" s="100">
        <f t="shared" si="760"/>
        <v>0</v>
      </c>
      <c r="U781" s="101">
        <f t="shared" si="761"/>
        <v>0</v>
      </c>
    </row>
    <row r="782" spans="1:21" hidden="1">
      <c r="A782" s="48"/>
      <c r="B782" s="43"/>
      <c r="C782" s="49"/>
      <c r="D782" s="76"/>
      <c r="E782" s="164">
        <v>613600</v>
      </c>
      <c r="F782" s="169" t="s">
        <v>82</v>
      </c>
      <c r="G782" s="99">
        <f>Godišnji!G781</f>
        <v>0</v>
      </c>
      <c r="H782" s="100">
        <f>Godišnji!H781</f>
        <v>0</v>
      </c>
      <c r="I782" s="98">
        <f t="shared" si="755"/>
        <v>0</v>
      </c>
      <c r="J782" s="52"/>
      <c r="K782" s="53"/>
      <c r="L782" s="98">
        <f t="shared" si="756"/>
        <v>0</v>
      </c>
      <c r="M782" s="52"/>
      <c r="N782" s="53"/>
      <c r="O782" s="98">
        <f t="shared" si="757"/>
        <v>0</v>
      </c>
      <c r="P782" s="52"/>
      <c r="Q782" s="53"/>
      <c r="R782" s="98">
        <f t="shared" si="758"/>
        <v>0</v>
      </c>
      <c r="S782" s="99">
        <f t="shared" si="759"/>
        <v>0</v>
      </c>
      <c r="T782" s="100">
        <f t="shared" si="760"/>
        <v>0</v>
      </c>
      <c r="U782" s="101">
        <f t="shared" si="761"/>
        <v>0</v>
      </c>
    </row>
    <row r="783" spans="1:21" hidden="1">
      <c r="A783" s="48"/>
      <c r="B783" s="43"/>
      <c r="C783" s="49"/>
      <c r="D783" s="76"/>
      <c r="E783" s="164">
        <v>613700</v>
      </c>
      <c r="F783" s="169" t="s">
        <v>80</v>
      </c>
      <c r="G783" s="99">
        <f>Godišnji!G782</f>
        <v>6500</v>
      </c>
      <c r="H783" s="100">
        <f>Godišnji!H782</f>
        <v>0</v>
      </c>
      <c r="I783" s="98">
        <f t="shared" si="755"/>
        <v>6500</v>
      </c>
      <c r="J783" s="52"/>
      <c r="K783" s="53"/>
      <c r="L783" s="98">
        <f t="shared" si="756"/>
        <v>0</v>
      </c>
      <c r="M783" s="52"/>
      <c r="N783" s="53"/>
      <c r="O783" s="98">
        <f t="shared" si="757"/>
        <v>0</v>
      </c>
      <c r="P783" s="52"/>
      <c r="Q783" s="53"/>
      <c r="R783" s="98">
        <f t="shared" si="758"/>
        <v>0</v>
      </c>
      <c r="S783" s="99">
        <f t="shared" si="759"/>
        <v>0</v>
      </c>
      <c r="T783" s="100">
        <f t="shared" si="760"/>
        <v>0</v>
      </c>
      <c r="U783" s="101">
        <f t="shared" si="761"/>
        <v>0</v>
      </c>
    </row>
    <row r="784" spans="1:21" hidden="1">
      <c r="A784" s="48"/>
      <c r="B784" s="43"/>
      <c r="C784" s="49"/>
      <c r="D784" s="76"/>
      <c r="E784" s="164">
        <v>613800</v>
      </c>
      <c r="F784" s="169" t="s">
        <v>83</v>
      </c>
      <c r="G784" s="99">
        <f>Godišnji!G783</f>
        <v>0</v>
      </c>
      <c r="H784" s="100">
        <f>Godišnji!H783</f>
        <v>0</v>
      </c>
      <c r="I784" s="98">
        <f t="shared" si="755"/>
        <v>0</v>
      </c>
      <c r="J784" s="52"/>
      <c r="K784" s="53"/>
      <c r="L784" s="98">
        <f t="shared" si="756"/>
        <v>0</v>
      </c>
      <c r="M784" s="52"/>
      <c r="N784" s="53"/>
      <c r="O784" s="98">
        <f t="shared" si="757"/>
        <v>0</v>
      </c>
      <c r="P784" s="52"/>
      <c r="Q784" s="53"/>
      <c r="R784" s="98">
        <f t="shared" si="758"/>
        <v>0</v>
      </c>
      <c r="S784" s="99">
        <f t="shared" si="759"/>
        <v>0</v>
      </c>
      <c r="T784" s="100">
        <f t="shared" si="760"/>
        <v>0</v>
      </c>
      <c r="U784" s="101">
        <f t="shared" si="761"/>
        <v>0</v>
      </c>
    </row>
    <row r="785" spans="1:21" hidden="1">
      <c r="A785" s="48"/>
      <c r="B785" s="43"/>
      <c r="C785" s="49"/>
      <c r="D785" s="76"/>
      <c r="E785" s="164">
        <v>613900</v>
      </c>
      <c r="F785" s="169" t="s">
        <v>81</v>
      </c>
      <c r="G785" s="99">
        <f>Godišnji!G784</f>
        <v>24000</v>
      </c>
      <c r="H785" s="100">
        <f>Godišnji!H784</f>
        <v>0</v>
      </c>
      <c r="I785" s="98">
        <f t="shared" si="755"/>
        <v>24000</v>
      </c>
      <c r="J785" s="52"/>
      <c r="K785" s="53"/>
      <c r="L785" s="98">
        <f t="shared" si="756"/>
        <v>0</v>
      </c>
      <c r="M785" s="52"/>
      <c r="N785" s="53"/>
      <c r="O785" s="98">
        <f t="shared" si="757"/>
        <v>0</v>
      </c>
      <c r="P785" s="52"/>
      <c r="Q785" s="53"/>
      <c r="R785" s="98">
        <f t="shared" si="758"/>
        <v>0</v>
      </c>
      <c r="S785" s="99">
        <f t="shared" si="759"/>
        <v>0</v>
      </c>
      <c r="T785" s="100">
        <f t="shared" si="760"/>
        <v>0</v>
      </c>
      <c r="U785" s="101">
        <f t="shared" si="761"/>
        <v>0</v>
      </c>
    </row>
    <row r="786" spans="1:21" hidden="1">
      <c r="A786" s="48"/>
      <c r="B786" s="43"/>
      <c r="C786" s="49"/>
      <c r="D786" s="76"/>
      <c r="E786" s="164">
        <v>613900</v>
      </c>
      <c r="F786" s="169" t="s">
        <v>84</v>
      </c>
      <c r="G786" s="99">
        <f>Godišnji!G785</f>
        <v>0</v>
      </c>
      <c r="H786" s="100">
        <f>Godišnji!H785</f>
        <v>0</v>
      </c>
      <c r="I786" s="98">
        <f t="shared" si="755"/>
        <v>0</v>
      </c>
      <c r="J786" s="52"/>
      <c r="K786" s="53"/>
      <c r="L786" s="98">
        <f t="shared" si="756"/>
        <v>0</v>
      </c>
      <c r="M786" s="52"/>
      <c r="N786" s="53"/>
      <c r="O786" s="98">
        <f t="shared" si="757"/>
        <v>0</v>
      </c>
      <c r="P786" s="52"/>
      <c r="Q786" s="53"/>
      <c r="R786" s="98">
        <f t="shared" si="758"/>
        <v>0</v>
      </c>
      <c r="S786" s="99">
        <f t="shared" si="759"/>
        <v>0</v>
      </c>
      <c r="T786" s="100">
        <f t="shared" si="760"/>
        <v>0</v>
      </c>
      <c r="U786" s="101">
        <f t="shared" si="761"/>
        <v>0</v>
      </c>
    </row>
    <row r="787" spans="1:21" hidden="1">
      <c r="A787" s="40"/>
      <c r="B787" s="41"/>
      <c r="C787" s="42"/>
      <c r="D787" s="76"/>
      <c r="E787" s="163">
        <v>614000</v>
      </c>
      <c r="F787" s="167" t="s">
        <v>93</v>
      </c>
      <c r="G787" s="94">
        <f t="shared" ref="G787:U787" si="762">G788</f>
        <v>1100000</v>
      </c>
      <c r="H787" s="95">
        <f t="shared" si="762"/>
        <v>0</v>
      </c>
      <c r="I787" s="96">
        <f t="shared" si="762"/>
        <v>1100000</v>
      </c>
      <c r="J787" s="94">
        <f t="shared" si="762"/>
        <v>0</v>
      </c>
      <c r="K787" s="95">
        <f t="shared" si="762"/>
        <v>0</v>
      </c>
      <c r="L787" s="96">
        <f t="shared" si="762"/>
        <v>0</v>
      </c>
      <c r="M787" s="94">
        <f t="shared" si="762"/>
        <v>0</v>
      </c>
      <c r="N787" s="95">
        <f t="shared" si="762"/>
        <v>0</v>
      </c>
      <c r="O787" s="96">
        <f t="shared" si="762"/>
        <v>0</v>
      </c>
      <c r="P787" s="94">
        <f t="shared" si="762"/>
        <v>0</v>
      </c>
      <c r="Q787" s="95">
        <f t="shared" si="762"/>
        <v>0</v>
      </c>
      <c r="R787" s="96">
        <f t="shared" si="762"/>
        <v>0</v>
      </c>
      <c r="S787" s="94">
        <f t="shared" si="762"/>
        <v>0</v>
      </c>
      <c r="T787" s="95">
        <f t="shared" si="762"/>
        <v>0</v>
      </c>
      <c r="U787" s="97">
        <f t="shared" si="762"/>
        <v>0</v>
      </c>
    </row>
    <row r="788" spans="1:21" hidden="1">
      <c r="A788" s="48"/>
      <c r="B788" s="43"/>
      <c r="C788" s="49"/>
      <c r="D788" s="76"/>
      <c r="E788" s="164">
        <v>614200</v>
      </c>
      <c r="F788" s="169" t="s">
        <v>189</v>
      </c>
      <c r="G788" s="99">
        <f>Godišnji!G787</f>
        <v>1100000</v>
      </c>
      <c r="H788" s="100">
        <f>Godišnji!H787</f>
        <v>0</v>
      </c>
      <c r="I788" s="98">
        <f t="shared" ref="I788" si="763">SUM(G788:H788)</f>
        <v>1100000</v>
      </c>
      <c r="J788" s="52"/>
      <c r="K788" s="53"/>
      <c r="L788" s="98">
        <f t="shared" ref="L788" si="764">SUM(J788:K788)</f>
        <v>0</v>
      </c>
      <c r="M788" s="52"/>
      <c r="N788" s="53"/>
      <c r="O788" s="98">
        <f t="shared" ref="O788" si="765">SUM(M788:N788)</f>
        <v>0</v>
      </c>
      <c r="P788" s="52"/>
      <c r="Q788" s="53"/>
      <c r="R788" s="98">
        <f t="shared" ref="R788" si="766">SUM(P788:Q788)</f>
        <v>0</v>
      </c>
      <c r="S788" s="99">
        <f>P788+M788+J788</f>
        <v>0</v>
      </c>
      <c r="T788" s="100">
        <f>Q788+N788+K788</f>
        <v>0</v>
      </c>
      <c r="U788" s="101">
        <f t="shared" ref="U788" si="767">SUM(S788:T788)</f>
        <v>0</v>
      </c>
    </row>
    <row r="789" spans="1:21" hidden="1">
      <c r="A789" s="40"/>
      <c r="B789" s="41"/>
      <c r="C789" s="42"/>
      <c r="D789" s="76"/>
      <c r="E789" s="163">
        <v>821000</v>
      </c>
      <c r="F789" s="167" t="s">
        <v>85</v>
      </c>
      <c r="G789" s="94">
        <f>SUM(G790:G791)</f>
        <v>1000</v>
      </c>
      <c r="H789" s="95">
        <f t="shared" ref="H789:U789" si="768">SUM(H790:H791)</f>
        <v>0</v>
      </c>
      <c r="I789" s="96">
        <f t="shared" si="768"/>
        <v>1000</v>
      </c>
      <c r="J789" s="94">
        <f t="shared" si="768"/>
        <v>0</v>
      </c>
      <c r="K789" s="95">
        <f t="shared" si="768"/>
        <v>0</v>
      </c>
      <c r="L789" s="96">
        <f t="shared" si="768"/>
        <v>0</v>
      </c>
      <c r="M789" s="94">
        <f t="shared" si="768"/>
        <v>0</v>
      </c>
      <c r="N789" s="95">
        <f t="shared" si="768"/>
        <v>0</v>
      </c>
      <c r="O789" s="96">
        <f t="shared" si="768"/>
        <v>0</v>
      </c>
      <c r="P789" s="94">
        <f t="shared" si="768"/>
        <v>0</v>
      </c>
      <c r="Q789" s="95">
        <f t="shared" si="768"/>
        <v>0</v>
      </c>
      <c r="R789" s="96">
        <f t="shared" si="768"/>
        <v>0</v>
      </c>
      <c r="S789" s="94">
        <f t="shared" si="768"/>
        <v>0</v>
      </c>
      <c r="T789" s="95">
        <f t="shared" si="768"/>
        <v>0</v>
      </c>
      <c r="U789" s="97">
        <f t="shared" si="768"/>
        <v>0</v>
      </c>
    </row>
    <row r="790" spans="1:21" hidden="1">
      <c r="A790" s="48"/>
      <c r="B790" s="43"/>
      <c r="C790" s="49"/>
      <c r="D790" s="76"/>
      <c r="E790" s="164">
        <v>821200</v>
      </c>
      <c r="F790" s="168" t="s">
        <v>86</v>
      </c>
      <c r="G790" s="99">
        <f>Godišnji!G789</f>
        <v>0</v>
      </c>
      <c r="H790" s="100">
        <f>Godišnji!H789</f>
        <v>0</v>
      </c>
      <c r="I790" s="98">
        <f>SUM(G790:H790)</f>
        <v>0</v>
      </c>
      <c r="J790" s="52"/>
      <c r="K790" s="53"/>
      <c r="L790" s="98">
        <f>SUM(J790:K790)</f>
        <v>0</v>
      </c>
      <c r="M790" s="52"/>
      <c r="N790" s="53"/>
      <c r="O790" s="98">
        <f>SUM(M790:N790)</f>
        <v>0</v>
      </c>
      <c r="P790" s="52"/>
      <c r="Q790" s="53"/>
      <c r="R790" s="98">
        <f>SUM(P790:Q790)</f>
        <v>0</v>
      </c>
      <c r="S790" s="99">
        <f t="shared" ref="S790:S791" si="769">P790+M790+J790</f>
        <v>0</v>
      </c>
      <c r="T790" s="100">
        <f t="shared" ref="T790:T791" si="770">Q790+N790+K790</f>
        <v>0</v>
      </c>
      <c r="U790" s="101">
        <f>SUM(S790:T790)</f>
        <v>0</v>
      </c>
    </row>
    <row r="791" spans="1:21" ht="12.75" hidden="1" thickBot="1">
      <c r="A791" s="55"/>
      <c r="B791" s="56"/>
      <c r="C791" s="57"/>
      <c r="D791" s="81"/>
      <c r="E791" s="165">
        <v>821300</v>
      </c>
      <c r="F791" s="170" t="s">
        <v>87</v>
      </c>
      <c r="G791" s="103">
        <f>Godišnji!G790</f>
        <v>1000</v>
      </c>
      <c r="H791" s="104">
        <f>Godišnji!H790</f>
        <v>0</v>
      </c>
      <c r="I791" s="102">
        <f>SUM(G791:H791)</f>
        <v>1000</v>
      </c>
      <c r="J791" s="60"/>
      <c r="K791" s="61"/>
      <c r="L791" s="102">
        <f>SUM(J791:K791)</f>
        <v>0</v>
      </c>
      <c r="M791" s="60"/>
      <c r="N791" s="61"/>
      <c r="O791" s="102">
        <f>SUM(M791:N791)</f>
        <v>0</v>
      </c>
      <c r="P791" s="60"/>
      <c r="Q791" s="61"/>
      <c r="R791" s="102">
        <f>SUM(P791:Q791)</f>
        <v>0</v>
      </c>
      <c r="S791" s="103">
        <f t="shared" si="769"/>
        <v>0</v>
      </c>
      <c r="T791" s="104">
        <f t="shared" si="770"/>
        <v>0</v>
      </c>
      <c r="U791" s="105">
        <f>SUM(S791:T791)</f>
        <v>0</v>
      </c>
    </row>
    <row r="792" spans="1:21" ht="12.75" hidden="1" thickBot="1">
      <c r="A792" s="62"/>
      <c r="B792" s="63"/>
      <c r="C792" s="64"/>
      <c r="D792" s="87"/>
      <c r="E792" s="63"/>
      <c r="F792" s="171" t="s">
        <v>190</v>
      </c>
      <c r="G792" s="106">
        <f>G770+G774+G776+G787+G789</f>
        <v>1409240</v>
      </c>
      <c r="H792" s="107">
        <f t="shared" ref="H792:U792" si="771">H770+H774+H776+H787+H789</f>
        <v>0</v>
      </c>
      <c r="I792" s="108">
        <f t="shared" si="771"/>
        <v>1409240</v>
      </c>
      <c r="J792" s="106">
        <f t="shared" si="771"/>
        <v>0</v>
      </c>
      <c r="K792" s="107">
        <f t="shared" si="771"/>
        <v>0</v>
      </c>
      <c r="L792" s="108">
        <f t="shared" si="771"/>
        <v>0</v>
      </c>
      <c r="M792" s="106">
        <f t="shared" si="771"/>
        <v>0</v>
      </c>
      <c r="N792" s="107">
        <f t="shared" si="771"/>
        <v>0</v>
      </c>
      <c r="O792" s="108">
        <f t="shared" si="771"/>
        <v>0</v>
      </c>
      <c r="P792" s="106">
        <f t="shared" si="771"/>
        <v>0</v>
      </c>
      <c r="Q792" s="107">
        <f t="shared" si="771"/>
        <v>0</v>
      </c>
      <c r="R792" s="108">
        <f t="shared" si="771"/>
        <v>0</v>
      </c>
      <c r="S792" s="106">
        <f t="shared" si="771"/>
        <v>0</v>
      </c>
      <c r="T792" s="107">
        <f t="shared" si="771"/>
        <v>0</v>
      </c>
      <c r="U792" s="109">
        <f t="shared" si="771"/>
        <v>0</v>
      </c>
    </row>
    <row r="793" spans="1:21" hidden="1">
      <c r="D793" s="67"/>
      <c r="G793" s="179"/>
      <c r="H793" s="179"/>
      <c r="I793" s="179"/>
      <c r="U793" s="137"/>
    </row>
    <row r="794" spans="1:21" hidden="1">
      <c r="A794" s="172" t="s">
        <v>191</v>
      </c>
      <c r="B794" s="173" t="s">
        <v>67</v>
      </c>
      <c r="C794" s="174" t="s">
        <v>68</v>
      </c>
      <c r="D794" s="76"/>
      <c r="E794" s="43"/>
      <c r="F794" s="167" t="s">
        <v>46</v>
      </c>
      <c r="G794" s="180"/>
      <c r="H794" s="181"/>
      <c r="I794" s="182"/>
      <c r="J794" s="48"/>
      <c r="K794" s="43"/>
      <c r="L794" s="49"/>
      <c r="M794" s="48"/>
      <c r="N794" s="43"/>
      <c r="O794" s="49"/>
      <c r="P794" s="48"/>
      <c r="Q794" s="43"/>
      <c r="R794" s="49"/>
      <c r="S794" s="48"/>
      <c r="T794" s="43"/>
      <c r="U794" s="74"/>
    </row>
    <row r="795" spans="1:21" hidden="1">
      <c r="A795" s="40"/>
      <c r="B795" s="41"/>
      <c r="C795" s="42"/>
      <c r="D795" s="76"/>
      <c r="E795" s="163">
        <v>611000</v>
      </c>
      <c r="F795" s="167" t="s">
        <v>69</v>
      </c>
      <c r="G795" s="94">
        <f>SUM(G796:G798)</f>
        <v>101960</v>
      </c>
      <c r="H795" s="95">
        <f t="shared" ref="H795:U795" si="772">SUM(H796:H798)</f>
        <v>0</v>
      </c>
      <c r="I795" s="96">
        <f t="shared" si="772"/>
        <v>101960</v>
      </c>
      <c r="J795" s="94">
        <f t="shared" si="772"/>
        <v>0</v>
      </c>
      <c r="K795" s="95">
        <f t="shared" si="772"/>
        <v>0</v>
      </c>
      <c r="L795" s="96">
        <f t="shared" si="772"/>
        <v>0</v>
      </c>
      <c r="M795" s="94">
        <f t="shared" si="772"/>
        <v>0</v>
      </c>
      <c r="N795" s="95">
        <f t="shared" si="772"/>
        <v>0</v>
      </c>
      <c r="O795" s="96">
        <f t="shared" si="772"/>
        <v>0</v>
      </c>
      <c r="P795" s="94">
        <f t="shared" si="772"/>
        <v>0</v>
      </c>
      <c r="Q795" s="95">
        <f t="shared" si="772"/>
        <v>0</v>
      </c>
      <c r="R795" s="96">
        <f t="shared" si="772"/>
        <v>0</v>
      </c>
      <c r="S795" s="94">
        <f t="shared" si="772"/>
        <v>0</v>
      </c>
      <c r="T795" s="95">
        <f t="shared" si="772"/>
        <v>0</v>
      </c>
      <c r="U795" s="97">
        <f t="shared" si="772"/>
        <v>0</v>
      </c>
    </row>
    <row r="796" spans="1:21" hidden="1">
      <c r="A796" s="48"/>
      <c r="B796" s="43"/>
      <c r="C796" s="49"/>
      <c r="D796" s="76"/>
      <c r="E796" s="164">
        <v>611100</v>
      </c>
      <c r="F796" s="168" t="s">
        <v>70</v>
      </c>
      <c r="G796" s="99">
        <f>Godišnji!G795</f>
        <v>82290</v>
      </c>
      <c r="H796" s="100">
        <f>Godišnji!H795</f>
        <v>0</v>
      </c>
      <c r="I796" s="98">
        <f>SUM(G796:H796)</f>
        <v>82290</v>
      </c>
      <c r="J796" s="52"/>
      <c r="K796" s="53"/>
      <c r="L796" s="98">
        <f>SUM(J796:K796)</f>
        <v>0</v>
      </c>
      <c r="M796" s="52"/>
      <c r="N796" s="53"/>
      <c r="O796" s="98">
        <f>SUM(M796:N796)</f>
        <v>0</v>
      </c>
      <c r="P796" s="52"/>
      <c r="Q796" s="53"/>
      <c r="R796" s="98">
        <f>SUM(P796:Q796)</f>
        <v>0</v>
      </c>
      <c r="S796" s="99">
        <f>P796+M796+J796</f>
        <v>0</v>
      </c>
      <c r="T796" s="100">
        <f>Q796+N796+K796</f>
        <v>0</v>
      </c>
      <c r="U796" s="101">
        <f>SUM(S796:T796)</f>
        <v>0</v>
      </c>
    </row>
    <row r="797" spans="1:21" hidden="1">
      <c r="A797" s="48"/>
      <c r="B797" s="43"/>
      <c r="C797" s="49"/>
      <c r="D797" s="76"/>
      <c r="E797" s="164">
        <v>611200</v>
      </c>
      <c r="F797" s="168" t="s">
        <v>71</v>
      </c>
      <c r="G797" s="99">
        <f>Godišnji!G796</f>
        <v>19670</v>
      </c>
      <c r="H797" s="100">
        <f>Godišnji!H796</f>
        <v>0</v>
      </c>
      <c r="I797" s="98">
        <f t="shared" ref="I797:I798" si="773">SUM(G797:H797)</f>
        <v>19670</v>
      </c>
      <c r="J797" s="52"/>
      <c r="K797" s="53"/>
      <c r="L797" s="98">
        <f t="shared" ref="L797:L798" si="774">SUM(J797:K797)</f>
        <v>0</v>
      </c>
      <c r="M797" s="52"/>
      <c r="N797" s="53"/>
      <c r="O797" s="98">
        <f t="shared" ref="O797:O798" si="775">SUM(M797:N797)</f>
        <v>0</v>
      </c>
      <c r="P797" s="52"/>
      <c r="Q797" s="53"/>
      <c r="R797" s="98">
        <f t="shared" ref="R797:R798" si="776">SUM(P797:Q797)</f>
        <v>0</v>
      </c>
      <c r="S797" s="99">
        <f t="shared" ref="S797:S798" si="777">P797+M797+J797</f>
        <v>0</v>
      </c>
      <c r="T797" s="100">
        <f t="shared" ref="T797:T798" si="778">Q797+N797+K797</f>
        <v>0</v>
      </c>
      <c r="U797" s="101">
        <f t="shared" ref="U797:U798" si="779">SUM(S797:T797)</f>
        <v>0</v>
      </c>
    </row>
    <row r="798" spans="1:21" hidden="1">
      <c r="A798" s="48"/>
      <c r="B798" s="43"/>
      <c r="C798" s="49"/>
      <c r="D798" s="76"/>
      <c r="E798" s="164">
        <v>611200</v>
      </c>
      <c r="F798" s="168" t="s">
        <v>72</v>
      </c>
      <c r="G798" s="99">
        <f>Godišnji!G797</f>
        <v>0</v>
      </c>
      <c r="H798" s="100">
        <f>Godišnji!H797</f>
        <v>0</v>
      </c>
      <c r="I798" s="98">
        <f t="shared" si="773"/>
        <v>0</v>
      </c>
      <c r="J798" s="52"/>
      <c r="K798" s="53"/>
      <c r="L798" s="98">
        <f t="shared" si="774"/>
        <v>0</v>
      </c>
      <c r="M798" s="52"/>
      <c r="N798" s="53"/>
      <c r="O798" s="98">
        <f t="shared" si="775"/>
        <v>0</v>
      </c>
      <c r="P798" s="52"/>
      <c r="Q798" s="53"/>
      <c r="R798" s="98">
        <f t="shared" si="776"/>
        <v>0</v>
      </c>
      <c r="S798" s="99">
        <f t="shared" si="777"/>
        <v>0</v>
      </c>
      <c r="T798" s="100">
        <f t="shared" si="778"/>
        <v>0</v>
      </c>
      <c r="U798" s="101">
        <f t="shared" si="779"/>
        <v>0</v>
      </c>
    </row>
    <row r="799" spans="1:21" hidden="1">
      <c r="A799" s="40"/>
      <c r="B799" s="41"/>
      <c r="C799" s="42"/>
      <c r="D799" s="76"/>
      <c r="E799" s="163">
        <v>612000</v>
      </c>
      <c r="F799" s="167" t="s">
        <v>73</v>
      </c>
      <c r="G799" s="94">
        <f>G800</f>
        <v>8800</v>
      </c>
      <c r="H799" s="95">
        <f t="shared" ref="H799:U799" si="780">H800</f>
        <v>0</v>
      </c>
      <c r="I799" s="96">
        <f t="shared" si="780"/>
        <v>8800</v>
      </c>
      <c r="J799" s="94">
        <f t="shared" si="780"/>
        <v>0</v>
      </c>
      <c r="K799" s="95">
        <f t="shared" si="780"/>
        <v>0</v>
      </c>
      <c r="L799" s="96">
        <f t="shared" si="780"/>
        <v>0</v>
      </c>
      <c r="M799" s="94">
        <f t="shared" si="780"/>
        <v>0</v>
      </c>
      <c r="N799" s="95">
        <f t="shared" si="780"/>
        <v>0</v>
      </c>
      <c r="O799" s="96">
        <f t="shared" si="780"/>
        <v>0</v>
      </c>
      <c r="P799" s="94">
        <f t="shared" si="780"/>
        <v>0</v>
      </c>
      <c r="Q799" s="95">
        <f t="shared" si="780"/>
        <v>0</v>
      </c>
      <c r="R799" s="96">
        <f t="shared" si="780"/>
        <v>0</v>
      </c>
      <c r="S799" s="94">
        <f t="shared" si="780"/>
        <v>0</v>
      </c>
      <c r="T799" s="95">
        <f t="shared" si="780"/>
        <v>0</v>
      </c>
      <c r="U799" s="97">
        <f t="shared" si="780"/>
        <v>0</v>
      </c>
    </row>
    <row r="800" spans="1:21" hidden="1">
      <c r="A800" s="48"/>
      <c r="B800" s="43"/>
      <c r="C800" s="49"/>
      <c r="D800" s="76"/>
      <c r="E800" s="164">
        <v>612100</v>
      </c>
      <c r="F800" s="168" t="s">
        <v>73</v>
      </c>
      <c r="G800" s="99">
        <f>Godišnji!G799</f>
        <v>8800</v>
      </c>
      <c r="H800" s="100">
        <f>Godišnji!H799</f>
        <v>0</v>
      </c>
      <c r="I800" s="98">
        <f>SUM(G800:H800)</f>
        <v>8800</v>
      </c>
      <c r="J800" s="52"/>
      <c r="K800" s="53"/>
      <c r="L800" s="98">
        <f>SUM(J800:K800)</f>
        <v>0</v>
      </c>
      <c r="M800" s="52"/>
      <c r="N800" s="53"/>
      <c r="O800" s="98">
        <f>SUM(M800:N800)</f>
        <v>0</v>
      </c>
      <c r="P800" s="52"/>
      <c r="Q800" s="53"/>
      <c r="R800" s="98">
        <f>SUM(P800:Q800)</f>
        <v>0</v>
      </c>
      <c r="S800" s="99">
        <f>P800+M800+J800</f>
        <v>0</v>
      </c>
      <c r="T800" s="100">
        <f>Q800+N800+K800</f>
        <v>0</v>
      </c>
      <c r="U800" s="101">
        <f>SUM(S800:T800)</f>
        <v>0</v>
      </c>
    </row>
    <row r="801" spans="1:21" hidden="1">
      <c r="A801" s="40"/>
      <c r="B801" s="41"/>
      <c r="C801" s="42"/>
      <c r="D801" s="76"/>
      <c r="E801" s="163">
        <v>613000</v>
      </c>
      <c r="F801" s="167" t="s">
        <v>74</v>
      </c>
      <c r="G801" s="94">
        <f>SUM(G802:G811)</f>
        <v>18800</v>
      </c>
      <c r="H801" s="95">
        <f t="shared" ref="H801:U801" si="781">SUM(H802:H811)</f>
        <v>0</v>
      </c>
      <c r="I801" s="96">
        <f t="shared" si="781"/>
        <v>18800</v>
      </c>
      <c r="J801" s="94">
        <f t="shared" si="781"/>
        <v>0</v>
      </c>
      <c r="K801" s="95">
        <f t="shared" si="781"/>
        <v>0</v>
      </c>
      <c r="L801" s="96">
        <f t="shared" si="781"/>
        <v>0</v>
      </c>
      <c r="M801" s="94">
        <f t="shared" si="781"/>
        <v>0</v>
      </c>
      <c r="N801" s="95">
        <f t="shared" si="781"/>
        <v>0</v>
      </c>
      <c r="O801" s="96">
        <f t="shared" si="781"/>
        <v>0</v>
      </c>
      <c r="P801" s="94">
        <f t="shared" si="781"/>
        <v>0</v>
      </c>
      <c r="Q801" s="95">
        <f t="shared" si="781"/>
        <v>0</v>
      </c>
      <c r="R801" s="96">
        <f t="shared" si="781"/>
        <v>0</v>
      </c>
      <c r="S801" s="94">
        <f t="shared" si="781"/>
        <v>0</v>
      </c>
      <c r="T801" s="95">
        <f t="shared" si="781"/>
        <v>0</v>
      </c>
      <c r="U801" s="97">
        <f t="shared" si="781"/>
        <v>0</v>
      </c>
    </row>
    <row r="802" spans="1:21" hidden="1">
      <c r="A802" s="48"/>
      <c r="B802" s="43"/>
      <c r="C802" s="49"/>
      <c r="D802" s="76"/>
      <c r="E802" s="164">
        <v>613100</v>
      </c>
      <c r="F802" s="169" t="s">
        <v>75</v>
      </c>
      <c r="G802" s="99">
        <f>Godišnji!G801</f>
        <v>400</v>
      </c>
      <c r="H802" s="100">
        <f>Godišnji!H801</f>
        <v>0</v>
      </c>
      <c r="I802" s="98">
        <f t="shared" ref="I802:I811" si="782">SUM(G802:H802)</f>
        <v>400</v>
      </c>
      <c r="J802" s="52"/>
      <c r="K802" s="53"/>
      <c r="L802" s="98">
        <f t="shared" ref="L802:L811" si="783">SUM(J802:K802)</f>
        <v>0</v>
      </c>
      <c r="M802" s="52"/>
      <c r="N802" s="53"/>
      <c r="O802" s="98">
        <f t="shared" ref="O802:O811" si="784">SUM(M802:N802)</f>
        <v>0</v>
      </c>
      <c r="P802" s="52"/>
      <c r="Q802" s="53"/>
      <c r="R802" s="98">
        <f t="shared" ref="R802:R811" si="785">SUM(P802:Q802)</f>
        <v>0</v>
      </c>
      <c r="S802" s="99">
        <f t="shared" ref="S802:S811" si="786">P802+M802+J802</f>
        <v>0</v>
      </c>
      <c r="T802" s="100">
        <f t="shared" ref="T802:T811" si="787">Q802+N802+K802</f>
        <v>0</v>
      </c>
      <c r="U802" s="101">
        <f t="shared" ref="U802:U811" si="788">SUM(S802:T802)</f>
        <v>0</v>
      </c>
    </row>
    <row r="803" spans="1:21" hidden="1">
      <c r="A803" s="48"/>
      <c r="B803" s="43"/>
      <c r="C803" s="49"/>
      <c r="D803" s="76"/>
      <c r="E803" s="164">
        <v>613200</v>
      </c>
      <c r="F803" s="169" t="s">
        <v>76</v>
      </c>
      <c r="G803" s="99">
        <f>Godišnji!G802</f>
        <v>5500</v>
      </c>
      <c r="H803" s="100">
        <f>Godišnji!H802</f>
        <v>0</v>
      </c>
      <c r="I803" s="98">
        <f t="shared" si="782"/>
        <v>5500</v>
      </c>
      <c r="J803" s="52"/>
      <c r="K803" s="53"/>
      <c r="L803" s="98">
        <f t="shared" si="783"/>
        <v>0</v>
      </c>
      <c r="M803" s="52"/>
      <c r="N803" s="53"/>
      <c r="O803" s="98">
        <f t="shared" si="784"/>
        <v>0</v>
      </c>
      <c r="P803" s="52"/>
      <c r="Q803" s="53"/>
      <c r="R803" s="98">
        <f t="shared" si="785"/>
        <v>0</v>
      </c>
      <c r="S803" s="99">
        <f t="shared" si="786"/>
        <v>0</v>
      </c>
      <c r="T803" s="100">
        <f t="shared" si="787"/>
        <v>0</v>
      </c>
      <c r="U803" s="101">
        <f t="shared" si="788"/>
        <v>0</v>
      </c>
    </row>
    <row r="804" spans="1:21" hidden="1">
      <c r="A804" s="48"/>
      <c r="B804" s="43"/>
      <c r="C804" s="49"/>
      <c r="D804" s="76"/>
      <c r="E804" s="164">
        <v>613300</v>
      </c>
      <c r="F804" s="169" t="s">
        <v>77</v>
      </c>
      <c r="G804" s="99">
        <f>Godišnji!G803</f>
        <v>3600</v>
      </c>
      <c r="H804" s="100">
        <f>Godišnji!H803</f>
        <v>0</v>
      </c>
      <c r="I804" s="98">
        <f t="shared" si="782"/>
        <v>3600</v>
      </c>
      <c r="J804" s="52"/>
      <c r="K804" s="53"/>
      <c r="L804" s="98">
        <f t="shared" si="783"/>
        <v>0</v>
      </c>
      <c r="M804" s="52"/>
      <c r="N804" s="53"/>
      <c r="O804" s="98">
        <f t="shared" si="784"/>
        <v>0</v>
      </c>
      <c r="P804" s="52"/>
      <c r="Q804" s="53"/>
      <c r="R804" s="98">
        <f t="shared" si="785"/>
        <v>0</v>
      </c>
      <c r="S804" s="99">
        <f t="shared" si="786"/>
        <v>0</v>
      </c>
      <c r="T804" s="100">
        <f t="shared" si="787"/>
        <v>0</v>
      </c>
      <c r="U804" s="101">
        <f t="shared" si="788"/>
        <v>0</v>
      </c>
    </row>
    <row r="805" spans="1:21" hidden="1">
      <c r="A805" s="48"/>
      <c r="B805" s="43"/>
      <c r="C805" s="49"/>
      <c r="D805" s="76"/>
      <c r="E805" s="164">
        <v>613400</v>
      </c>
      <c r="F805" s="169" t="s">
        <v>78</v>
      </c>
      <c r="G805" s="99">
        <f>Godišnji!G804</f>
        <v>1500</v>
      </c>
      <c r="H805" s="100">
        <f>Godišnji!H804</f>
        <v>0</v>
      </c>
      <c r="I805" s="98">
        <f t="shared" si="782"/>
        <v>1500</v>
      </c>
      <c r="J805" s="52"/>
      <c r="K805" s="53"/>
      <c r="L805" s="98">
        <f t="shared" si="783"/>
        <v>0</v>
      </c>
      <c r="M805" s="52"/>
      <c r="N805" s="53"/>
      <c r="O805" s="98">
        <f t="shared" si="784"/>
        <v>0</v>
      </c>
      <c r="P805" s="52"/>
      <c r="Q805" s="53"/>
      <c r="R805" s="98">
        <f t="shared" si="785"/>
        <v>0</v>
      </c>
      <c r="S805" s="99">
        <f t="shared" si="786"/>
        <v>0</v>
      </c>
      <c r="T805" s="100">
        <f t="shared" si="787"/>
        <v>0</v>
      </c>
      <c r="U805" s="101">
        <f t="shared" si="788"/>
        <v>0</v>
      </c>
    </row>
    <row r="806" spans="1:21" hidden="1">
      <c r="A806" s="48"/>
      <c r="B806" s="43"/>
      <c r="C806" s="49"/>
      <c r="D806" s="76"/>
      <c r="E806" s="164">
        <v>613500</v>
      </c>
      <c r="F806" s="169" t="s">
        <v>79</v>
      </c>
      <c r="G806" s="99">
        <f>Godišnji!G805</f>
        <v>0</v>
      </c>
      <c r="H806" s="100">
        <f>Godišnji!H805</f>
        <v>0</v>
      </c>
      <c r="I806" s="98">
        <f t="shared" si="782"/>
        <v>0</v>
      </c>
      <c r="J806" s="52"/>
      <c r="K806" s="53"/>
      <c r="L806" s="98">
        <f t="shared" si="783"/>
        <v>0</v>
      </c>
      <c r="M806" s="52"/>
      <c r="N806" s="53"/>
      <c r="O806" s="98">
        <f t="shared" si="784"/>
        <v>0</v>
      </c>
      <c r="P806" s="52"/>
      <c r="Q806" s="53"/>
      <c r="R806" s="98">
        <f t="shared" si="785"/>
        <v>0</v>
      </c>
      <c r="S806" s="99">
        <f t="shared" si="786"/>
        <v>0</v>
      </c>
      <c r="T806" s="100">
        <f t="shared" si="787"/>
        <v>0</v>
      </c>
      <c r="U806" s="101">
        <f t="shared" si="788"/>
        <v>0</v>
      </c>
    </row>
    <row r="807" spans="1:21" hidden="1">
      <c r="A807" s="48"/>
      <c r="B807" s="43"/>
      <c r="C807" s="49"/>
      <c r="D807" s="76"/>
      <c r="E807" s="164">
        <v>613600</v>
      </c>
      <c r="F807" s="169" t="s">
        <v>82</v>
      </c>
      <c r="G807" s="99">
        <f>Godišnji!G806</f>
        <v>0</v>
      </c>
      <c r="H807" s="100">
        <f>Godišnji!H806</f>
        <v>0</v>
      </c>
      <c r="I807" s="98">
        <f t="shared" si="782"/>
        <v>0</v>
      </c>
      <c r="J807" s="52"/>
      <c r="K807" s="53"/>
      <c r="L807" s="98">
        <f t="shared" si="783"/>
        <v>0</v>
      </c>
      <c r="M807" s="52"/>
      <c r="N807" s="53"/>
      <c r="O807" s="98">
        <f t="shared" si="784"/>
        <v>0</v>
      </c>
      <c r="P807" s="52"/>
      <c r="Q807" s="53"/>
      <c r="R807" s="98">
        <f t="shared" si="785"/>
        <v>0</v>
      </c>
      <c r="S807" s="99">
        <f t="shared" si="786"/>
        <v>0</v>
      </c>
      <c r="T807" s="100">
        <f t="shared" si="787"/>
        <v>0</v>
      </c>
      <c r="U807" s="101">
        <f t="shared" si="788"/>
        <v>0</v>
      </c>
    </row>
    <row r="808" spans="1:21" hidden="1">
      <c r="A808" s="48"/>
      <c r="B808" s="43"/>
      <c r="C808" s="49"/>
      <c r="D808" s="76"/>
      <c r="E808" s="164">
        <v>613700</v>
      </c>
      <c r="F808" s="169" t="s">
        <v>80</v>
      </c>
      <c r="G808" s="99">
        <f>Godišnji!G807</f>
        <v>500</v>
      </c>
      <c r="H808" s="100">
        <f>Godišnji!H807</f>
        <v>0</v>
      </c>
      <c r="I808" s="98">
        <f t="shared" si="782"/>
        <v>500</v>
      </c>
      <c r="J808" s="52"/>
      <c r="K808" s="53"/>
      <c r="L808" s="98">
        <f t="shared" si="783"/>
        <v>0</v>
      </c>
      <c r="M808" s="52"/>
      <c r="N808" s="53"/>
      <c r="O808" s="98">
        <f t="shared" si="784"/>
        <v>0</v>
      </c>
      <c r="P808" s="52"/>
      <c r="Q808" s="53"/>
      <c r="R808" s="98">
        <f t="shared" si="785"/>
        <v>0</v>
      </c>
      <c r="S808" s="99">
        <f t="shared" si="786"/>
        <v>0</v>
      </c>
      <c r="T808" s="100">
        <f t="shared" si="787"/>
        <v>0</v>
      </c>
      <c r="U808" s="101">
        <f t="shared" si="788"/>
        <v>0</v>
      </c>
    </row>
    <row r="809" spans="1:21" hidden="1">
      <c r="A809" s="48"/>
      <c r="B809" s="43"/>
      <c r="C809" s="49"/>
      <c r="D809" s="76"/>
      <c r="E809" s="164">
        <v>613800</v>
      </c>
      <c r="F809" s="169" t="s">
        <v>83</v>
      </c>
      <c r="G809" s="99">
        <f>Godišnji!G808</f>
        <v>0</v>
      </c>
      <c r="H809" s="100">
        <f>Godišnji!H808</f>
        <v>0</v>
      </c>
      <c r="I809" s="98">
        <f t="shared" si="782"/>
        <v>0</v>
      </c>
      <c r="J809" s="52"/>
      <c r="K809" s="53"/>
      <c r="L809" s="98">
        <f t="shared" si="783"/>
        <v>0</v>
      </c>
      <c r="M809" s="52"/>
      <c r="N809" s="53"/>
      <c r="O809" s="98">
        <f t="shared" si="784"/>
        <v>0</v>
      </c>
      <c r="P809" s="52"/>
      <c r="Q809" s="53"/>
      <c r="R809" s="98">
        <f t="shared" si="785"/>
        <v>0</v>
      </c>
      <c r="S809" s="99">
        <f t="shared" si="786"/>
        <v>0</v>
      </c>
      <c r="T809" s="100">
        <f t="shared" si="787"/>
        <v>0</v>
      </c>
      <c r="U809" s="101">
        <f t="shared" si="788"/>
        <v>0</v>
      </c>
    </row>
    <row r="810" spans="1:21" hidden="1">
      <c r="A810" s="48"/>
      <c r="B810" s="43"/>
      <c r="C810" s="49"/>
      <c r="D810" s="76"/>
      <c r="E810" s="164">
        <v>613900</v>
      </c>
      <c r="F810" s="169" t="s">
        <v>81</v>
      </c>
      <c r="G810" s="99">
        <f>Godišnji!G809</f>
        <v>7300</v>
      </c>
      <c r="H810" s="100">
        <f>Godišnji!H809</f>
        <v>0</v>
      </c>
      <c r="I810" s="98">
        <f t="shared" si="782"/>
        <v>7300</v>
      </c>
      <c r="J810" s="52"/>
      <c r="K810" s="53"/>
      <c r="L810" s="98">
        <f t="shared" si="783"/>
        <v>0</v>
      </c>
      <c r="M810" s="52"/>
      <c r="N810" s="53"/>
      <c r="O810" s="98">
        <f t="shared" si="784"/>
        <v>0</v>
      </c>
      <c r="P810" s="52"/>
      <c r="Q810" s="53"/>
      <c r="R810" s="98">
        <f t="shared" si="785"/>
        <v>0</v>
      </c>
      <c r="S810" s="99">
        <f t="shared" si="786"/>
        <v>0</v>
      </c>
      <c r="T810" s="100">
        <f t="shared" si="787"/>
        <v>0</v>
      </c>
      <c r="U810" s="101">
        <f t="shared" si="788"/>
        <v>0</v>
      </c>
    </row>
    <row r="811" spans="1:21" hidden="1">
      <c r="A811" s="48"/>
      <c r="B811" s="43"/>
      <c r="C811" s="49"/>
      <c r="D811" s="76"/>
      <c r="E811" s="164">
        <v>613900</v>
      </c>
      <c r="F811" s="169" t="s">
        <v>84</v>
      </c>
      <c r="G811" s="99">
        <f>Godišnji!G810</f>
        <v>0</v>
      </c>
      <c r="H811" s="100">
        <f>Godišnji!H810</f>
        <v>0</v>
      </c>
      <c r="I811" s="98">
        <f t="shared" si="782"/>
        <v>0</v>
      </c>
      <c r="J811" s="52"/>
      <c r="K811" s="53"/>
      <c r="L811" s="98">
        <f t="shared" si="783"/>
        <v>0</v>
      </c>
      <c r="M811" s="52"/>
      <c r="N811" s="53"/>
      <c r="O811" s="98">
        <f t="shared" si="784"/>
        <v>0</v>
      </c>
      <c r="P811" s="52"/>
      <c r="Q811" s="53"/>
      <c r="R811" s="98">
        <f t="shared" si="785"/>
        <v>0</v>
      </c>
      <c r="S811" s="99">
        <f t="shared" si="786"/>
        <v>0</v>
      </c>
      <c r="T811" s="100">
        <f t="shared" si="787"/>
        <v>0</v>
      </c>
      <c r="U811" s="101">
        <f t="shared" si="788"/>
        <v>0</v>
      </c>
    </row>
    <row r="812" spans="1:21" hidden="1">
      <c r="A812" s="40"/>
      <c r="B812" s="41"/>
      <c r="C812" s="42"/>
      <c r="D812" s="76"/>
      <c r="E812" s="163">
        <v>821000</v>
      </c>
      <c r="F812" s="167" t="s">
        <v>85</v>
      </c>
      <c r="G812" s="94">
        <f>SUM(G813:G814)</f>
        <v>0</v>
      </c>
      <c r="H812" s="95">
        <f t="shared" ref="H812:U812" si="789">SUM(H813:H814)</f>
        <v>0</v>
      </c>
      <c r="I812" s="96">
        <f t="shared" si="789"/>
        <v>0</v>
      </c>
      <c r="J812" s="94">
        <f t="shared" si="789"/>
        <v>0</v>
      </c>
      <c r="K812" s="95">
        <f t="shared" si="789"/>
        <v>0</v>
      </c>
      <c r="L812" s="96">
        <f t="shared" si="789"/>
        <v>0</v>
      </c>
      <c r="M812" s="94">
        <f t="shared" si="789"/>
        <v>0</v>
      </c>
      <c r="N812" s="95">
        <f t="shared" si="789"/>
        <v>0</v>
      </c>
      <c r="O812" s="96">
        <f t="shared" si="789"/>
        <v>0</v>
      </c>
      <c r="P812" s="94">
        <f t="shared" si="789"/>
        <v>0</v>
      </c>
      <c r="Q812" s="95">
        <f t="shared" si="789"/>
        <v>0</v>
      </c>
      <c r="R812" s="96">
        <f t="shared" si="789"/>
        <v>0</v>
      </c>
      <c r="S812" s="94">
        <f t="shared" si="789"/>
        <v>0</v>
      </c>
      <c r="T812" s="95">
        <f t="shared" si="789"/>
        <v>0</v>
      </c>
      <c r="U812" s="97">
        <f t="shared" si="789"/>
        <v>0</v>
      </c>
    </row>
    <row r="813" spans="1:21" hidden="1">
      <c r="A813" s="48"/>
      <c r="B813" s="43"/>
      <c r="C813" s="49"/>
      <c r="D813" s="76"/>
      <c r="E813" s="164">
        <v>821200</v>
      </c>
      <c r="F813" s="168" t="s">
        <v>86</v>
      </c>
      <c r="G813" s="99">
        <f>Godišnji!G812</f>
        <v>0</v>
      </c>
      <c r="H813" s="100">
        <f>Godišnji!H812</f>
        <v>0</v>
      </c>
      <c r="I813" s="98">
        <f>SUM(G813:H813)</f>
        <v>0</v>
      </c>
      <c r="J813" s="52"/>
      <c r="K813" s="53"/>
      <c r="L813" s="98">
        <f>SUM(J813:K813)</f>
        <v>0</v>
      </c>
      <c r="M813" s="52"/>
      <c r="N813" s="53"/>
      <c r="O813" s="98">
        <f>SUM(M813:N813)</f>
        <v>0</v>
      </c>
      <c r="P813" s="52"/>
      <c r="Q813" s="53"/>
      <c r="R813" s="98">
        <f>SUM(P813:Q813)</f>
        <v>0</v>
      </c>
      <c r="S813" s="99">
        <f t="shared" ref="S813:S814" si="790">P813+M813+J813</f>
        <v>0</v>
      </c>
      <c r="T813" s="100">
        <f t="shared" ref="T813:T814" si="791">Q813+N813+K813</f>
        <v>0</v>
      </c>
      <c r="U813" s="101">
        <f>SUM(S813:T813)</f>
        <v>0</v>
      </c>
    </row>
    <row r="814" spans="1:21" ht="12.75" hidden="1" thickBot="1">
      <c r="A814" s="55"/>
      <c r="B814" s="56"/>
      <c r="C814" s="57"/>
      <c r="D814" s="81"/>
      <c r="E814" s="165">
        <v>821300</v>
      </c>
      <c r="F814" s="170" t="s">
        <v>87</v>
      </c>
      <c r="G814" s="103">
        <f>Godišnji!G813</f>
        <v>0</v>
      </c>
      <c r="H814" s="104">
        <f>Godišnji!H813</f>
        <v>0</v>
      </c>
      <c r="I814" s="102">
        <f>SUM(G814:H814)</f>
        <v>0</v>
      </c>
      <c r="J814" s="60"/>
      <c r="K814" s="61"/>
      <c r="L814" s="102">
        <f>SUM(J814:K814)</f>
        <v>0</v>
      </c>
      <c r="M814" s="60"/>
      <c r="N814" s="61"/>
      <c r="O814" s="102">
        <f>SUM(M814:N814)</f>
        <v>0</v>
      </c>
      <c r="P814" s="60"/>
      <c r="Q814" s="61"/>
      <c r="R814" s="102">
        <f>SUM(P814:Q814)</f>
        <v>0</v>
      </c>
      <c r="S814" s="103">
        <f t="shared" si="790"/>
        <v>0</v>
      </c>
      <c r="T814" s="104">
        <f t="shared" si="791"/>
        <v>0</v>
      </c>
      <c r="U814" s="105">
        <f>SUM(S814:T814)</f>
        <v>0</v>
      </c>
    </row>
    <row r="815" spans="1:21" ht="12.75" hidden="1" thickBot="1">
      <c r="A815" s="62"/>
      <c r="B815" s="63"/>
      <c r="C815" s="64"/>
      <c r="D815" s="87"/>
      <c r="E815" s="63"/>
      <c r="F815" s="171" t="s">
        <v>192</v>
      </c>
      <c r="G815" s="106">
        <f>G795+G799+G801+G812</f>
        <v>129560</v>
      </c>
      <c r="H815" s="107">
        <f t="shared" ref="H815:U815" si="792">H795+H799+H801+H812</f>
        <v>0</v>
      </c>
      <c r="I815" s="108">
        <f t="shared" si="792"/>
        <v>129560</v>
      </c>
      <c r="J815" s="106">
        <f t="shared" si="792"/>
        <v>0</v>
      </c>
      <c r="K815" s="107">
        <f t="shared" si="792"/>
        <v>0</v>
      </c>
      <c r="L815" s="108">
        <f t="shared" si="792"/>
        <v>0</v>
      </c>
      <c r="M815" s="106">
        <f t="shared" si="792"/>
        <v>0</v>
      </c>
      <c r="N815" s="107">
        <f t="shared" si="792"/>
        <v>0</v>
      </c>
      <c r="O815" s="108">
        <f t="shared" si="792"/>
        <v>0</v>
      </c>
      <c r="P815" s="106">
        <f t="shared" si="792"/>
        <v>0</v>
      </c>
      <c r="Q815" s="107">
        <f t="shared" si="792"/>
        <v>0</v>
      </c>
      <c r="R815" s="108">
        <f t="shared" si="792"/>
        <v>0</v>
      </c>
      <c r="S815" s="106">
        <f t="shared" si="792"/>
        <v>0</v>
      </c>
      <c r="T815" s="107">
        <f t="shared" si="792"/>
        <v>0</v>
      </c>
      <c r="U815" s="109">
        <f t="shared" si="792"/>
        <v>0</v>
      </c>
    </row>
    <row r="816" spans="1:21" hidden="1">
      <c r="D816" s="67"/>
      <c r="G816" s="179"/>
      <c r="H816" s="179"/>
      <c r="I816" s="179"/>
      <c r="U816" s="137"/>
    </row>
    <row r="817" spans="1:21" hidden="1">
      <c r="A817" s="172" t="s">
        <v>193</v>
      </c>
      <c r="B817" s="173" t="s">
        <v>67</v>
      </c>
      <c r="C817" s="174" t="s">
        <v>68</v>
      </c>
      <c r="D817" s="76"/>
      <c r="E817" s="43"/>
      <c r="F817" s="167" t="s">
        <v>194</v>
      </c>
      <c r="G817" s="180"/>
      <c r="H817" s="181"/>
      <c r="I817" s="182"/>
      <c r="J817" s="48"/>
      <c r="K817" s="43"/>
      <c r="L817" s="49"/>
      <c r="M817" s="48"/>
      <c r="N817" s="43"/>
      <c r="O817" s="49"/>
      <c r="P817" s="48"/>
      <c r="Q817" s="43"/>
      <c r="R817" s="49"/>
      <c r="S817" s="48"/>
      <c r="T817" s="43"/>
      <c r="U817" s="74"/>
    </row>
    <row r="818" spans="1:21" hidden="1">
      <c r="A818" s="40"/>
      <c r="B818" s="41"/>
      <c r="C818" s="42"/>
      <c r="D818" s="76"/>
      <c r="E818" s="163">
        <v>611000</v>
      </c>
      <c r="F818" s="167" t="s">
        <v>69</v>
      </c>
      <c r="G818" s="94">
        <f>SUM(G819:G821)</f>
        <v>221790</v>
      </c>
      <c r="H818" s="95">
        <f t="shared" ref="H818:U818" si="793">SUM(H819:H821)</f>
        <v>0</v>
      </c>
      <c r="I818" s="96">
        <f t="shared" si="793"/>
        <v>221790</v>
      </c>
      <c r="J818" s="94">
        <f t="shared" si="793"/>
        <v>0</v>
      </c>
      <c r="K818" s="95">
        <f t="shared" si="793"/>
        <v>0</v>
      </c>
      <c r="L818" s="96">
        <f t="shared" si="793"/>
        <v>0</v>
      </c>
      <c r="M818" s="94">
        <f t="shared" si="793"/>
        <v>0</v>
      </c>
      <c r="N818" s="95">
        <f t="shared" si="793"/>
        <v>0</v>
      </c>
      <c r="O818" s="96">
        <f t="shared" si="793"/>
        <v>0</v>
      </c>
      <c r="P818" s="94">
        <f t="shared" si="793"/>
        <v>0</v>
      </c>
      <c r="Q818" s="95">
        <f t="shared" si="793"/>
        <v>0</v>
      </c>
      <c r="R818" s="96">
        <f t="shared" si="793"/>
        <v>0</v>
      </c>
      <c r="S818" s="94">
        <f t="shared" si="793"/>
        <v>0</v>
      </c>
      <c r="T818" s="95">
        <f t="shared" si="793"/>
        <v>0</v>
      </c>
      <c r="U818" s="97">
        <f t="shared" si="793"/>
        <v>0</v>
      </c>
    </row>
    <row r="819" spans="1:21" hidden="1">
      <c r="A819" s="48"/>
      <c r="B819" s="43"/>
      <c r="C819" s="49"/>
      <c r="D819" s="76"/>
      <c r="E819" s="164">
        <v>611100</v>
      </c>
      <c r="F819" s="168" t="s">
        <v>70</v>
      </c>
      <c r="G819" s="99">
        <f>Godišnji!G818</f>
        <v>179060</v>
      </c>
      <c r="H819" s="100">
        <f>Godišnji!H818</f>
        <v>0</v>
      </c>
      <c r="I819" s="98">
        <f>SUM(G819:H819)</f>
        <v>179060</v>
      </c>
      <c r="J819" s="52"/>
      <c r="K819" s="53"/>
      <c r="L819" s="98">
        <f>SUM(J819:K819)</f>
        <v>0</v>
      </c>
      <c r="M819" s="52"/>
      <c r="N819" s="53"/>
      <c r="O819" s="98">
        <f>SUM(M819:N819)</f>
        <v>0</v>
      </c>
      <c r="P819" s="52"/>
      <c r="Q819" s="53"/>
      <c r="R819" s="98">
        <f>SUM(P819:Q819)</f>
        <v>0</v>
      </c>
      <c r="S819" s="99">
        <f>P819+M819+J819</f>
        <v>0</v>
      </c>
      <c r="T819" s="100">
        <f>Q819+N819+K819</f>
        <v>0</v>
      </c>
      <c r="U819" s="101">
        <f>SUM(S819:T819)</f>
        <v>0</v>
      </c>
    </row>
    <row r="820" spans="1:21" hidden="1">
      <c r="A820" s="48"/>
      <c r="B820" s="43"/>
      <c r="C820" s="49"/>
      <c r="D820" s="76"/>
      <c r="E820" s="164">
        <v>611200</v>
      </c>
      <c r="F820" s="168" t="s">
        <v>71</v>
      </c>
      <c r="G820" s="99">
        <f>Godišnji!G819</f>
        <v>42730</v>
      </c>
      <c r="H820" s="100">
        <f>Godišnji!H819</f>
        <v>0</v>
      </c>
      <c r="I820" s="98">
        <f t="shared" ref="I820:I821" si="794">SUM(G820:H820)</f>
        <v>42730</v>
      </c>
      <c r="J820" s="52"/>
      <c r="K820" s="53"/>
      <c r="L820" s="98">
        <f t="shared" ref="L820:L821" si="795">SUM(J820:K820)</f>
        <v>0</v>
      </c>
      <c r="M820" s="52"/>
      <c r="N820" s="53"/>
      <c r="O820" s="98">
        <f t="shared" ref="O820:O821" si="796">SUM(M820:N820)</f>
        <v>0</v>
      </c>
      <c r="P820" s="52"/>
      <c r="Q820" s="53"/>
      <c r="R820" s="98">
        <f t="shared" ref="R820:R821" si="797">SUM(P820:Q820)</f>
        <v>0</v>
      </c>
      <c r="S820" s="99">
        <f t="shared" ref="S820:S821" si="798">P820+M820+J820</f>
        <v>0</v>
      </c>
      <c r="T820" s="100">
        <f t="shared" ref="T820:T821" si="799">Q820+N820+K820</f>
        <v>0</v>
      </c>
      <c r="U820" s="101">
        <f t="shared" ref="U820:U821" si="800">SUM(S820:T820)</f>
        <v>0</v>
      </c>
    </row>
    <row r="821" spans="1:21" hidden="1">
      <c r="A821" s="48"/>
      <c r="B821" s="43"/>
      <c r="C821" s="49"/>
      <c r="D821" s="76"/>
      <c r="E821" s="164">
        <v>611200</v>
      </c>
      <c r="F821" s="168" t="s">
        <v>72</v>
      </c>
      <c r="G821" s="99">
        <f>Godišnji!G820</f>
        <v>0</v>
      </c>
      <c r="H821" s="100">
        <f>Godišnji!H820</f>
        <v>0</v>
      </c>
      <c r="I821" s="98">
        <f t="shared" si="794"/>
        <v>0</v>
      </c>
      <c r="J821" s="52"/>
      <c r="K821" s="53"/>
      <c r="L821" s="98">
        <f t="shared" si="795"/>
        <v>0</v>
      </c>
      <c r="M821" s="52"/>
      <c r="N821" s="53"/>
      <c r="O821" s="98">
        <f t="shared" si="796"/>
        <v>0</v>
      </c>
      <c r="P821" s="52"/>
      <c r="Q821" s="53"/>
      <c r="R821" s="98">
        <f t="shared" si="797"/>
        <v>0</v>
      </c>
      <c r="S821" s="99">
        <f t="shared" si="798"/>
        <v>0</v>
      </c>
      <c r="T821" s="100">
        <f t="shared" si="799"/>
        <v>0</v>
      </c>
      <c r="U821" s="101">
        <f t="shared" si="800"/>
        <v>0</v>
      </c>
    </row>
    <row r="822" spans="1:21" hidden="1">
      <c r="A822" s="40"/>
      <c r="B822" s="41"/>
      <c r="C822" s="42"/>
      <c r="D822" s="76"/>
      <c r="E822" s="163">
        <v>612000</v>
      </c>
      <c r="F822" s="167" t="s">
        <v>73</v>
      </c>
      <c r="G822" s="94">
        <f>G823</f>
        <v>19350</v>
      </c>
      <c r="H822" s="95">
        <f t="shared" ref="H822:U822" si="801">H823</f>
        <v>0</v>
      </c>
      <c r="I822" s="96">
        <f t="shared" si="801"/>
        <v>19350</v>
      </c>
      <c r="J822" s="94">
        <f t="shared" si="801"/>
        <v>0</v>
      </c>
      <c r="K822" s="95">
        <f t="shared" si="801"/>
        <v>0</v>
      </c>
      <c r="L822" s="96">
        <f t="shared" si="801"/>
        <v>0</v>
      </c>
      <c r="M822" s="94">
        <f t="shared" si="801"/>
        <v>0</v>
      </c>
      <c r="N822" s="95">
        <f t="shared" si="801"/>
        <v>0</v>
      </c>
      <c r="O822" s="96">
        <f t="shared" si="801"/>
        <v>0</v>
      </c>
      <c r="P822" s="94">
        <f t="shared" si="801"/>
        <v>0</v>
      </c>
      <c r="Q822" s="95">
        <f t="shared" si="801"/>
        <v>0</v>
      </c>
      <c r="R822" s="96">
        <f t="shared" si="801"/>
        <v>0</v>
      </c>
      <c r="S822" s="94">
        <f t="shared" si="801"/>
        <v>0</v>
      </c>
      <c r="T822" s="95">
        <f t="shared" si="801"/>
        <v>0</v>
      </c>
      <c r="U822" s="97">
        <f t="shared" si="801"/>
        <v>0</v>
      </c>
    </row>
    <row r="823" spans="1:21" hidden="1">
      <c r="A823" s="48"/>
      <c r="B823" s="43"/>
      <c r="C823" s="49"/>
      <c r="D823" s="76"/>
      <c r="E823" s="164">
        <v>612100</v>
      </c>
      <c r="F823" s="168" t="s">
        <v>73</v>
      </c>
      <c r="G823" s="99">
        <f>Godišnji!G822</f>
        <v>19350</v>
      </c>
      <c r="H823" s="100">
        <f>Godišnji!H822</f>
        <v>0</v>
      </c>
      <c r="I823" s="98">
        <f>SUM(G823:H823)</f>
        <v>19350</v>
      </c>
      <c r="J823" s="52"/>
      <c r="K823" s="53"/>
      <c r="L823" s="98">
        <f>SUM(J823:K823)</f>
        <v>0</v>
      </c>
      <c r="M823" s="52"/>
      <c r="N823" s="53"/>
      <c r="O823" s="98">
        <f>SUM(M823:N823)</f>
        <v>0</v>
      </c>
      <c r="P823" s="52"/>
      <c r="Q823" s="53"/>
      <c r="R823" s="98">
        <f>SUM(P823:Q823)</f>
        <v>0</v>
      </c>
      <c r="S823" s="99">
        <f>P823+M823+J823</f>
        <v>0</v>
      </c>
      <c r="T823" s="100">
        <f>Q823+N823+K823</f>
        <v>0</v>
      </c>
      <c r="U823" s="101">
        <f>SUM(S823:T823)</f>
        <v>0</v>
      </c>
    </row>
    <row r="824" spans="1:21" hidden="1">
      <c r="A824" s="40"/>
      <c r="B824" s="41"/>
      <c r="C824" s="42"/>
      <c r="D824" s="76"/>
      <c r="E824" s="163">
        <v>613000</v>
      </c>
      <c r="F824" s="167" t="s">
        <v>74</v>
      </c>
      <c r="G824" s="94">
        <f>SUM(G825:G834)</f>
        <v>54100</v>
      </c>
      <c r="H824" s="95">
        <f t="shared" ref="H824:U824" si="802">SUM(H825:H834)</f>
        <v>0</v>
      </c>
      <c r="I824" s="96">
        <f t="shared" si="802"/>
        <v>54100</v>
      </c>
      <c r="J824" s="94">
        <f t="shared" si="802"/>
        <v>0</v>
      </c>
      <c r="K824" s="95">
        <f t="shared" si="802"/>
        <v>0</v>
      </c>
      <c r="L824" s="96">
        <f t="shared" si="802"/>
        <v>0</v>
      </c>
      <c r="M824" s="94">
        <f t="shared" si="802"/>
        <v>0</v>
      </c>
      <c r="N824" s="95">
        <f t="shared" si="802"/>
        <v>0</v>
      </c>
      <c r="O824" s="96">
        <f t="shared" si="802"/>
        <v>0</v>
      </c>
      <c r="P824" s="94">
        <f t="shared" si="802"/>
        <v>0</v>
      </c>
      <c r="Q824" s="95">
        <f t="shared" si="802"/>
        <v>0</v>
      </c>
      <c r="R824" s="96">
        <f t="shared" si="802"/>
        <v>0</v>
      </c>
      <c r="S824" s="94">
        <f t="shared" si="802"/>
        <v>0</v>
      </c>
      <c r="T824" s="95">
        <f t="shared" si="802"/>
        <v>0</v>
      </c>
      <c r="U824" s="97">
        <f t="shared" si="802"/>
        <v>0</v>
      </c>
    </row>
    <row r="825" spans="1:21" hidden="1">
      <c r="A825" s="48"/>
      <c r="B825" s="43"/>
      <c r="C825" s="49"/>
      <c r="D825" s="76"/>
      <c r="E825" s="164">
        <v>613100</v>
      </c>
      <c r="F825" s="169" t="s">
        <v>75</v>
      </c>
      <c r="G825" s="99">
        <f>Godišnji!G824</f>
        <v>1500</v>
      </c>
      <c r="H825" s="100">
        <f>Godišnji!H824</f>
        <v>0</v>
      </c>
      <c r="I825" s="98">
        <f t="shared" ref="I825:I834" si="803">SUM(G825:H825)</f>
        <v>1500</v>
      </c>
      <c r="J825" s="52"/>
      <c r="K825" s="53"/>
      <c r="L825" s="98">
        <f t="shared" ref="L825:L834" si="804">SUM(J825:K825)</f>
        <v>0</v>
      </c>
      <c r="M825" s="52"/>
      <c r="N825" s="53"/>
      <c r="O825" s="98">
        <f t="shared" ref="O825:O834" si="805">SUM(M825:N825)</f>
        <v>0</v>
      </c>
      <c r="P825" s="52"/>
      <c r="Q825" s="53"/>
      <c r="R825" s="98">
        <f t="shared" ref="R825:R834" si="806">SUM(P825:Q825)</f>
        <v>0</v>
      </c>
      <c r="S825" s="99">
        <f t="shared" ref="S825:S834" si="807">P825+M825+J825</f>
        <v>0</v>
      </c>
      <c r="T825" s="100">
        <f t="shared" ref="T825:T834" si="808">Q825+N825+K825</f>
        <v>0</v>
      </c>
      <c r="U825" s="101">
        <f t="shared" ref="U825:U834" si="809">SUM(S825:T825)</f>
        <v>0</v>
      </c>
    </row>
    <row r="826" spans="1:21" hidden="1">
      <c r="A826" s="48"/>
      <c r="B826" s="43"/>
      <c r="C826" s="49"/>
      <c r="D826" s="76"/>
      <c r="E826" s="164">
        <v>613200</v>
      </c>
      <c r="F826" s="169" t="s">
        <v>76</v>
      </c>
      <c r="G826" s="99">
        <f>Godišnji!G825</f>
        <v>8500</v>
      </c>
      <c r="H826" s="100">
        <f>Godišnji!H825</f>
        <v>0</v>
      </c>
      <c r="I826" s="98">
        <f t="shared" si="803"/>
        <v>8500</v>
      </c>
      <c r="J826" s="52"/>
      <c r="K826" s="53"/>
      <c r="L826" s="98">
        <f t="shared" si="804"/>
        <v>0</v>
      </c>
      <c r="M826" s="52"/>
      <c r="N826" s="53"/>
      <c r="O826" s="98">
        <f t="shared" si="805"/>
        <v>0</v>
      </c>
      <c r="P826" s="52"/>
      <c r="Q826" s="53"/>
      <c r="R826" s="98">
        <f t="shared" si="806"/>
        <v>0</v>
      </c>
      <c r="S826" s="99">
        <f t="shared" si="807"/>
        <v>0</v>
      </c>
      <c r="T826" s="100">
        <f t="shared" si="808"/>
        <v>0</v>
      </c>
      <c r="U826" s="101">
        <f t="shared" si="809"/>
        <v>0</v>
      </c>
    </row>
    <row r="827" spans="1:21" hidden="1">
      <c r="A827" s="48"/>
      <c r="B827" s="43"/>
      <c r="C827" s="49"/>
      <c r="D827" s="76"/>
      <c r="E827" s="164">
        <v>613300</v>
      </c>
      <c r="F827" s="169" t="s">
        <v>77</v>
      </c>
      <c r="G827" s="99">
        <f>Godišnji!G826</f>
        <v>3500</v>
      </c>
      <c r="H827" s="100">
        <f>Godišnji!H826</f>
        <v>0</v>
      </c>
      <c r="I827" s="98">
        <f t="shared" si="803"/>
        <v>3500</v>
      </c>
      <c r="J827" s="52"/>
      <c r="K827" s="53"/>
      <c r="L827" s="98">
        <f t="shared" si="804"/>
        <v>0</v>
      </c>
      <c r="M827" s="52"/>
      <c r="N827" s="53"/>
      <c r="O827" s="98">
        <f t="shared" si="805"/>
        <v>0</v>
      </c>
      <c r="P827" s="52"/>
      <c r="Q827" s="53"/>
      <c r="R827" s="98">
        <f t="shared" si="806"/>
        <v>0</v>
      </c>
      <c r="S827" s="99">
        <f t="shared" si="807"/>
        <v>0</v>
      </c>
      <c r="T827" s="100">
        <f t="shared" si="808"/>
        <v>0</v>
      </c>
      <c r="U827" s="101">
        <f t="shared" si="809"/>
        <v>0</v>
      </c>
    </row>
    <row r="828" spans="1:21" hidden="1">
      <c r="A828" s="48"/>
      <c r="B828" s="43"/>
      <c r="C828" s="49"/>
      <c r="D828" s="76"/>
      <c r="E828" s="164">
        <v>613400</v>
      </c>
      <c r="F828" s="169" t="s">
        <v>78</v>
      </c>
      <c r="G828" s="99">
        <f>Godišnji!G827</f>
        <v>1200</v>
      </c>
      <c r="H828" s="100">
        <f>Godišnji!H827</f>
        <v>0</v>
      </c>
      <c r="I828" s="98">
        <f t="shared" si="803"/>
        <v>1200</v>
      </c>
      <c r="J828" s="52"/>
      <c r="K828" s="53"/>
      <c r="L828" s="98">
        <f t="shared" si="804"/>
        <v>0</v>
      </c>
      <c r="M828" s="52"/>
      <c r="N828" s="53"/>
      <c r="O828" s="98">
        <f t="shared" si="805"/>
        <v>0</v>
      </c>
      <c r="P828" s="52"/>
      <c r="Q828" s="53"/>
      <c r="R828" s="98">
        <f t="shared" si="806"/>
        <v>0</v>
      </c>
      <c r="S828" s="99">
        <f t="shared" si="807"/>
        <v>0</v>
      </c>
      <c r="T828" s="100">
        <f t="shared" si="808"/>
        <v>0</v>
      </c>
      <c r="U828" s="101">
        <f t="shared" si="809"/>
        <v>0</v>
      </c>
    </row>
    <row r="829" spans="1:21" hidden="1">
      <c r="A829" s="48"/>
      <c r="B829" s="43"/>
      <c r="C829" s="49"/>
      <c r="D829" s="76"/>
      <c r="E829" s="164">
        <v>613500</v>
      </c>
      <c r="F829" s="169" t="s">
        <v>79</v>
      </c>
      <c r="G829" s="99">
        <f>Godišnji!G828</f>
        <v>1000</v>
      </c>
      <c r="H829" s="100">
        <f>Godišnji!H828</f>
        <v>0</v>
      </c>
      <c r="I829" s="98">
        <f t="shared" si="803"/>
        <v>1000</v>
      </c>
      <c r="J829" s="52"/>
      <c r="K829" s="53"/>
      <c r="L829" s="98">
        <f t="shared" si="804"/>
        <v>0</v>
      </c>
      <c r="M829" s="52"/>
      <c r="N829" s="53"/>
      <c r="O829" s="98">
        <f t="shared" si="805"/>
        <v>0</v>
      </c>
      <c r="P829" s="52"/>
      <c r="Q829" s="53"/>
      <c r="R829" s="98">
        <f t="shared" si="806"/>
        <v>0</v>
      </c>
      <c r="S829" s="99">
        <f t="shared" si="807"/>
        <v>0</v>
      </c>
      <c r="T829" s="100">
        <f t="shared" si="808"/>
        <v>0</v>
      </c>
      <c r="U829" s="101">
        <f t="shared" si="809"/>
        <v>0</v>
      </c>
    </row>
    <row r="830" spans="1:21" hidden="1">
      <c r="A830" s="48"/>
      <c r="B830" s="43"/>
      <c r="C830" s="49"/>
      <c r="D830" s="76"/>
      <c r="E830" s="164">
        <v>613600</v>
      </c>
      <c r="F830" s="169" t="s">
        <v>82</v>
      </c>
      <c r="G830" s="99">
        <f>Godišnji!G829</f>
        <v>0</v>
      </c>
      <c r="H830" s="100">
        <f>Godišnji!H829</f>
        <v>0</v>
      </c>
      <c r="I830" s="98">
        <f t="shared" si="803"/>
        <v>0</v>
      </c>
      <c r="J830" s="52"/>
      <c r="K830" s="53"/>
      <c r="L830" s="98">
        <f t="shared" si="804"/>
        <v>0</v>
      </c>
      <c r="M830" s="52"/>
      <c r="N830" s="53"/>
      <c r="O830" s="98">
        <f t="shared" si="805"/>
        <v>0</v>
      </c>
      <c r="P830" s="52"/>
      <c r="Q830" s="53"/>
      <c r="R830" s="98">
        <f t="shared" si="806"/>
        <v>0</v>
      </c>
      <c r="S830" s="99">
        <f t="shared" si="807"/>
        <v>0</v>
      </c>
      <c r="T830" s="100">
        <f t="shared" si="808"/>
        <v>0</v>
      </c>
      <c r="U830" s="101">
        <f t="shared" si="809"/>
        <v>0</v>
      </c>
    </row>
    <row r="831" spans="1:21" hidden="1">
      <c r="A831" s="48"/>
      <c r="B831" s="43"/>
      <c r="C831" s="49"/>
      <c r="D831" s="76"/>
      <c r="E831" s="164">
        <v>613700</v>
      </c>
      <c r="F831" s="169" t="s">
        <v>80</v>
      </c>
      <c r="G831" s="99">
        <f>Godišnji!G830</f>
        <v>3000</v>
      </c>
      <c r="H831" s="100">
        <f>Godišnji!H830</f>
        <v>0</v>
      </c>
      <c r="I831" s="98">
        <f t="shared" si="803"/>
        <v>3000</v>
      </c>
      <c r="J831" s="52"/>
      <c r="K831" s="53"/>
      <c r="L831" s="98">
        <f t="shared" si="804"/>
        <v>0</v>
      </c>
      <c r="M831" s="52"/>
      <c r="N831" s="53"/>
      <c r="O831" s="98">
        <f t="shared" si="805"/>
        <v>0</v>
      </c>
      <c r="P831" s="52"/>
      <c r="Q831" s="53"/>
      <c r="R831" s="98">
        <f t="shared" si="806"/>
        <v>0</v>
      </c>
      <c r="S831" s="99">
        <f t="shared" si="807"/>
        <v>0</v>
      </c>
      <c r="T831" s="100">
        <f t="shared" si="808"/>
        <v>0</v>
      </c>
      <c r="U831" s="101">
        <f t="shared" si="809"/>
        <v>0</v>
      </c>
    </row>
    <row r="832" spans="1:21" hidden="1">
      <c r="A832" s="48"/>
      <c r="B832" s="43"/>
      <c r="C832" s="49"/>
      <c r="D832" s="76"/>
      <c r="E832" s="164">
        <v>613800</v>
      </c>
      <c r="F832" s="169" t="s">
        <v>83</v>
      </c>
      <c r="G832" s="99">
        <f>Godišnji!G831</f>
        <v>400</v>
      </c>
      <c r="H832" s="100">
        <f>Godišnji!H831</f>
        <v>0</v>
      </c>
      <c r="I832" s="98">
        <f t="shared" si="803"/>
        <v>400</v>
      </c>
      <c r="J832" s="52"/>
      <c r="K832" s="53"/>
      <c r="L832" s="98">
        <f t="shared" si="804"/>
        <v>0</v>
      </c>
      <c r="M832" s="52"/>
      <c r="N832" s="53"/>
      <c r="O832" s="98">
        <f t="shared" si="805"/>
        <v>0</v>
      </c>
      <c r="P832" s="52"/>
      <c r="Q832" s="53"/>
      <c r="R832" s="98">
        <f t="shared" si="806"/>
        <v>0</v>
      </c>
      <c r="S832" s="99">
        <f t="shared" si="807"/>
        <v>0</v>
      </c>
      <c r="T832" s="100">
        <f t="shared" si="808"/>
        <v>0</v>
      </c>
      <c r="U832" s="101">
        <f t="shared" si="809"/>
        <v>0</v>
      </c>
    </row>
    <row r="833" spans="1:21" hidden="1">
      <c r="A833" s="48"/>
      <c r="B833" s="43"/>
      <c r="C833" s="49"/>
      <c r="D833" s="76"/>
      <c r="E833" s="164">
        <v>613900</v>
      </c>
      <c r="F833" s="169" t="s">
        <v>81</v>
      </c>
      <c r="G833" s="99">
        <f>Godišnji!G832</f>
        <v>35000</v>
      </c>
      <c r="H833" s="100">
        <f>Godišnji!H832</f>
        <v>0</v>
      </c>
      <c r="I833" s="98">
        <f t="shared" si="803"/>
        <v>35000</v>
      </c>
      <c r="J833" s="52"/>
      <c r="K833" s="53"/>
      <c r="L833" s="98">
        <f t="shared" si="804"/>
        <v>0</v>
      </c>
      <c r="M833" s="52"/>
      <c r="N833" s="53"/>
      <c r="O833" s="98">
        <f t="shared" si="805"/>
        <v>0</v>
      </c>
      <c r="P833" s="52"/>
      <c r="Q833" s="53"/>
      <c r="R833" s="98">
        <f t="shared" si="806"/>
        <v>0</v>
      </c>
      <c r="S833" s="99">
        <f t="shared" si="807"/>
        <v>0</v>
      </c>
      <c r="T833" s="100">
        <f t="shared" si="808"/>
        <v>0</v>
      </c>
      <c r="U833" s="101">
        <f t="shared" si="809"/>
        <v>0</v>
      </c>
    </row>
    <row r="834" spans="1:21" hidden="1">
      <c r="A834" s="48"/>
      <c r="B834" s="43"/>
      <c r="C834" s="49"/>
      <c r="D834" s="76"/>
      <c r="E834" s="164">
        <v>613900</v>
      </c>
      <c r="F834" s="169" t="s">
        <v>84</v>
      </c>
      <c r="G834" s="99">
        <f>Godišnji!G833</f>
        <v>0</v>
      </c>
      <c r="H834" s="100">
        <f>Godišnji!H833</f>
        <v>0</v>
      </c>
      <c r="I834" s="98">
        <f t="shared" si="803"/>
        <v>0</v>
      </c>
      <c r="J834" s="52"/>
      <c r="K834" s="53"/>
      <c r="L834" s="98">
        <f t="shared" si="804"/>
        <v>0</v>
      </c>
      <c r="M834" s="52"/>
      <c r="N834" s="53"/>
      <c r="O834" s="98">
        <f t="shared" si="805"/>
        <v>0</v>
      </c>
      <c r="P834" s="52"/>
      <c r="Q834" s="53"/>
      <c r="R834" s="98">
        <f t="shared" si="806"/>
        <v>0</v>
      </c>
      <c r="S834" s="99">
        <f t="shared" si="807"/>
        <v>0</v>
      </c>
      <c r="T834" s="100">
        <f t="shared" si="808"/>
        <v>0</v>
      </c>
      <c r="U834" s="101">
        <f t="shared" si="809"/>
        <v>0</v>
      </c>
    </row>
    <row r="835" spans="1:21" hidden="1">
      <c r="A835" s="40"/>
      <c r="B835" s="41"/>
      <c r="C835" s="42"/>
      <c r="D835" s="76"/>
      <c r="E835" s="163">
        <v>614000</v>
      </c>
      <c r="F835" s="167" t="s">
        <v>93</v>
      </c>
      <c r="G835" s="94">
        <f>SUM(G836:G837)</f>
        <v>150000</v>
      </c>
      <c r="H835" s="95">
        <f t="shared" ref="H835:U835" si="810">SUM(H836:H837)</f>
        <v>30000</v>
      </c>
      <c r="I835" s="96">
        <f t="shared" si="810"/>
        <v>180000</v>
      </c>
      <c r="J835" s="94">
        <f t="shared" si="810"/>
        <v>0</v>
      </c>
      <c r="K835" s="95">
        <f t="shared" si="810"/>
        <v>0</v>
      </c>
      <c r="L835" s="96">
        <f t="shared" si="810"/>
        <v>0</v>
      </c>
      <c r="M835" s="94">
        <f t="shared" si="810"/>
        <v>0</v>
      </c>
      <c r="N835" s="95">
        <f t="shared" si="810"/>
        <v>0</v>
      </c>
      <c r="O835" s="96">
        <f t="shared" si="810"/>
        <v>0</v>
      </c>
      <c r="P835" s="94">
        <f t="shared" si="810"/>
        <v>0</v>
      </c>
      <c r="Q835" s="95">
        <f t="shared" si="810"/>
        <v>0</v>
      </c>
      <c r="R835" s="96">
        <f t="shared" si="810"/>
        <v>0</v>
      </c>
      <c r="S835" s="94">
        <f t="shared" si="810"/>
        <v>0</v>
      </c>
      <c r="T835" s="95">
        <f t="shared" si="810"/>
        <v>0</v>
      </c>
      <c r="U835" s="97">
        <f t="shared" si="810"/>
        <v>0</v>
      </c>
    </row>
    <row r="836" spans="1:21" hidden="1">
      <c r="A836" s="48"/>
      <c r="B836" s="43"/>
      <c r="C836" s="49"/>
      <c r="D836" s="76"/>
      <c r="E836" s="164">
        <v>614200</v>
      </c>
      <c r="F836" s="169" t="s">
        <v>196</v>
      </c>
      <c r="G836" s="99">
        <f>Godišnji!G835</f>
        <v>0</v>
      </c>
      <c r="H836" s="100">
        <f>Godišnji!H835</f>
        <v>30000</v>
      </c>
      <c r="I836" s="98">
        <f t="shared" ref="I836" si="811">SUM(G836:H836)</f>
        <v>30000</v>
      </c>
      <c r="J836" s="52"/>
      <c r="K836" s="53"/>
      <c r="L836" s="98">
        <f t="shared" ref="L836" si="812">SUM(J836:K836)</f>
        <v>0</v>
      </c>
      <c r="M836" s="52"/>
      <c r="N836" s="53"/>
      <c r="O836" s="98">
        <f t="shared" ref="O836" si="813">SUM(M836:N836)</f>
        <v>0</v>
      </c>
      <c r="P836" s="52"/>
      <c r="Q836" s="53"/>
      <c r="R836" s="98">
        <f t="shared" ref="R836" si="814">SUM(P836:Q836)</f>
        <v>0</v>
      </c>
      <c r="S836" s="99">
        <f>P836+M836+J836</f>
        <v>0</v>
      </c>
      <c r="T836" s="100">
        <f>Q836+N836+K836</f>
        <v>0</v>
      </c>
      <c r="U836" s="101">
        <f t="shared" ref="U836" si="815">SUM(S836:T836)</f>
        <v>0</v>
      </c>
    </row>
    <row r="837" spans="1:21" hidden="1">
      <c r="A837" s="48"/>
      <c r="B837" s="43"/>
      <c r="C837" s="49"/>
      <c r="D837" s="76"/>
      <c r="E837" s="164">
        <v>614300</v>
      </c>
      <c r="F837" s="54" t="s">
        <v>242</v>
      </c>
      <c r="G837" s="99">
        <f>Godišnji!G836</f>
        <v>150000</v>
      </c>
      <c r="H837" s="100">
        <f>Godišnji!H836</f>
        <v>0</v>
      </c>
      <c r="I837" s="98">
        <f t="shared" ref="I837" si="816">SUM(G837:H837)</f>
        <v>150000</v>
      </c>
      <c r="J837" s="52"/>
      <c r="K837" s="53"/>
      <c r="L837" s="98">
        <f t="shared" ref="L837" si="817">SUM(J837:K837)</f>
        <v>0</v>
      </c>
      <c r="M837" s="52"/>
      <c r="N837" s="53"/>
      <c r="O837" s="98">
        <f t="shared" ref="O837" si="818">SUM(M837:N837)</f>
        <v>0</v>
      </c>
      <c r="P837" s="52"/>
      <c r="Q837" s="53"/>
      <c r="R837" s="98">
        <f t="shared" ref="R837" si="819">SUM(P837:Q837)</f>
        <v>0</v>
      </c>
      <c r="S837" s="99">
        <f>P837+M837+J837</f>
        <v>0</v>
      </c>
      <c r="T837" s="100">
        <f>Q837+N837+K837</f>
        <v>0</v>
      </c>
      <c r="U837" s="101">
        <f t="shared" ref="U837" si="820">SUM(S837:T837)</f>
        <v>0</v>
      </c>
    </row>
    <row r="838" spans="1:21" hidden="1">
      <c r="A838" s="40"/>
      <c r="B838" s="41"/>
      <c r="C838" s="42"/>
      <c r="D838" s="76"/>
      <c r="E838" s="163">
        <v>821000</v>
      </c>
      <c r="F838" s="167" t="s">
        <v>85</v>
      </c>
      <c r="G838" s="94">
        <f>SUM(G839:G840)</f>
        <v>2000</v>
      </c>
      <c r="H838" s="95">
        <f t="shared" ref="H838:U838" si="821">SUM(H839:H840)</f>
        <v>0</v>
      </c>
      <c r="I838" s="96">
        <f t="shared" si="821"/>
        <v>2000</v>
      </c>
      <c r="J838" s="94">
        <f t="shared" si="821"/>
        <v>0</v>
      </c>
      <c r="K838" s="95">
        <f t="shared" si="821"/>
        <v>0</v>
      </c>
      <c r="L838" s="96">
        <f t="shared" si="821"/>
        <v>0</v>
      </c>
      <c r="M838" s="94">
        <f t="shared" si="821"/>
        <v>0</v>
      </c>
      <c r="N838" s="95">
        <f t="shared" si="821"/>
        <v>0</v>
      </c>
      <c r="O838" s="96">
        <f t="shared" si="821"/>
        <v>0</v>
      </c>
      <c r="P838" s="94">
        <f t="shared" si="821"/>
        <v>0</v>
      </c>
      <c r="Q838" s="95">
        <f t="shared" si="821"/>
        <v>0</v>
      </c>
      <c r="R838" s="96">
        <f t="shared" si="821"/>
        <v>0</v>
      </c>
      <c r="S838" s="94">
        <f t="shared" si="821"/>
        <v>0</v>
      </c>
      <c r="T838" s="95">
        <f t="shared" si="821"/>
        <v>0</v>
      </c>
      <c r="U838" s="97">
        <f t="shared" si="821"/>
        <v>0</v>
      </c>
    </row>
    <row r="839" spans="1:21" hidden="1">
      <c r="A839" s="48"/>
      <c r="B839" s="43"/>
      <c r="C839" s="49"/>
      <c r="D839" s="76"/>
      <c r="E839" s="164">
        <v>821200</v>
      </c>
      <c r="F839" s="168" t="s">
        <v>86</v>
      </c>
      <c r="G839" s="99">
        <f>Godišnji!G838</f>
        <v>0</v>
      </c>
      <c r="H839" s="100">
        <f>Godišnji!H838</f>
        <v>0</v>
      </c>
      <c r="I839" s="98">
        <f>SUM(G839:H839)</f>
        <v>0</v>
      </c>
      <c r="J839" s="52"/>
      <c r="K839" s="53"/>
      <c r="L839" s="98">
        <f>SUM(J839:K839)</f>
        <v>0</v>
      </c>
      <c r="M839" s="52"/>
      <c r="N839" s="53"/>
      <c r="O839" s="98">
        <f>SUM(M839:N839)</f>
        <v>0</v>
      </c>
      <c r="P839" s="52"/>
      <c r="Q839" s="53"/>
      <c r="R839" s="98">
        <f>SUM(P839:Q839)</f>
        <v>0</v>
      </c>
      <c r="S839" s="99">
        <f t="shared" ref="S839:S840" si="822">P839+M839+J839</f>
        <v>0</v>
      </c>
      <c r="T839" s="100">
        <f t="shared" ref="T839:T840" si="823">Q839+N839+K839</f>
        <v>0</v>
      </c>
      <c r="U839" s="101">
        <f>SUM(S839:T839)</f>
        <v>0</v>
      </c>
    </row>
    <row r="840" spans="1:21" ht="12.75" hidden="1" thickBot="1">
      <c r="A840" s="55"/>
      <c r="B840" s="56"/>
      <c r="C840" s="57"/>
      <c r="D840" s="81"/>
      <c r="E840" s="165">
        <v>821300</v>
      </c>
      <c r="F840" s="170" t="s">
        <v>87</v>
      </c>
      <c r="G840" s="103">
        <f>Godišnji!G839</f>
        <v>2000</v>
      </c>
      <c r="H840" s="104">
        <f>Godišnji!H839</f>
        <v>0</v>
      </c>
      <c r="I840" s="102">
        <f>SUM(G840:H840)</f>
        <v>2000</v>
      </c>
      <c r="J840" s="60"/>
      <c r="K840" s="61"/>
      <c r="L840" s="102">
        <f>SUM(J840:K840)</f>
        <v>0</v>
      </c>
      <c r="M840" s="60"/>
      <c r="N840" s="61"/>
      <c r="O840" s="102">
        <f>SUM(M840:N840)</f>
        <v>0</v>
      </c>
      <c r="P840" s="60"/>
      <c r="Q840" s="61"/>
      <c r="R840" s="102">
        <f>SUM(P840:Q840)</f>
        <v>0</v>
      </c>
      <c r="S840" s="103">
        <f t="shared" si="822"/>
        <v>0</v>
      </c>
      <c r="T840" s="104">
        <f t="shared" si="823"/>
        <v>0</v>
      </c>
      <c r="U840" s="105">
        <f>SUM(S840:T840)</f>
        <v>0</v>
      </c>
    </row>
    <row r="841" spans="1:21" ht="12.75" hidden="1" thickBot="1">
      <c r="A841" s="62"/>
      <c r="B841" s="63"/>
      <c r="C841" s="64"/>
      <c r="D841" s="87"/>
      <c r="E841" s="63"/>
      <c r="F841" s="171" t="s">
        <v>195</v>
      </c>
      <c r="G841" s="106">
        <f>G818+G822+G824+G835+G838</f>
        <v>447240</v>
      </c>
      <c r="H841" s="107">
        <f t="shared" ref="H841:U841" si="824">H818+H822+H824+H835+H838</f>
        <v>30000</v>
      </c>
      <c r="I841" s="108">
        <f t="shared" si="824"/>
        <v>477240</v>
      </c>
      <c r="J841" s="106">
        <f t="shared" si="824"/>
        <v>0</v>
      </c>
      <c r="K841" s="107">
        <f t="shared" si="824"/>
        <v>0</v>
      </c>
      <c r="L841" s="108">
        <f t="shared" si="824"/>
        <v>0</v>
      </c>
      <c r="M841" s="106">
        <f t="shared" si="824"/>
        <v>0</v>
      </c>
      <c r="N841" s="107">
        <f t="shared" si="824"/>
        <v>0</v>
      </c>
      <c r="O841" s="108">
        <f t="shared" si="824"/>
        <v>0</v>
      </c>
      <c r="P841" s="106">
        <f t="shared" si="824"/>
        <v>0</v>
      </c>
      <c r="Q841" s="107">
        <f t="shared" si="824"/>
        <v>0</v>
      </c>
      <c r="R841" s="108">
        <f t="shared" si="824"/>
        <v>0</v>
      </c>
      <c r="S841" s="106">
        <f t="shared" si="824"/>
        <v>0</v>
      </c>
      <c r="T841" s="107">
        <f t="shared" si="824"/>
        <v>0</v>
      </c>
      <c r="U841" s="109">
        <f t="shared" si="824"/>
        <v>0</v>
      </c>
    </row>
    <row r="842" spans="1:21" hidden="1">
      <c r="D842" s="67"/>
      <c r="G842" s="179"/>
      <c r="H842" s="179"/>
      <c r="I842" s="179"/>
      <c r="U842" s="137"/>
    </row>
    <row r="843" spans="1:21" hidden="1">
      <c r="A843" s="172" t="s">
        <v>197</v>
      </c>
      <c r="B843" s="173" t="s">
        <v>67</v>
      </c>
      <c r="C843" s="174" t="s">
        <v>68</v>
      </c>
      <c r="D843" s="76"/>
      <c r="E843" s="43"/>
      <c r="F843" s="167" t="s">
        <v>48</v>
      </c>
      <c r="G843" s="180"/>
      <c r="H843" s="181"/>
      <c r="I843" s="182"/>
      <c r="J843" s="48"/>
      <c r="K843" s="43"/>
      <c r="L843" s="49"/>
      <c r="M843" s="48"/>
      <c r="N843" s="43"/>
      <c r="O843" s="49"/>
      <c r="P843" s="48"/>
      <c r="Q843" s="43"/>
      <c r="R843" s="49"/>
      <c r="S843" s="48"/>
      <c r="T843" s="43"/>
      <c r="U843" s="74"/>
    </row>
    <row r="844" spans="1:21" hidden="1">
      <c r="A844" s="40"/>
      <c r="B844" s="41"/>
      <c r="C844" s="42"/>
      <c r="D844" s="76"/>
      <c r="E844" s="163">
        <v>611000</v>
      </c>
      <c r="F844" s="167" t="s">
        <v>69</v>
      </c>
      <c r="G844" s="94">
        <f>SUM(G845:G847)</f>
        <v>506240</v>
      </c>
      <c r="H844" s="95">
        <f t="shared" ref="H844:U844" si="825">SUM(H845:H847)</f>
        <v>0</v>
      </c>
      <c r="I844" s="96">
        <f t="shared" si="825"/>
        <v>506240</v>
      </c>
      <c r="J844" s="94">
        <f t="shared" si="825"/>
        <v>0</v>
      </c>
      <c r="K844" s="95">
        <f t="shared" si="825"/>
        <v>0</v>
      </c>
      <c r="L844" s="96">
        <f t="shared" si="825"/>
        <v>0</v>
      </c>
      <c r="M844" s="94">
        <f t="shared" si="825"/>
        <v>0</v>
      </c>
      <c r="N844" s="95">
        <f t="shared" si="825"/>
        <v>0</v>
      </c>
      <c r="O844" s="96">
        <f t="shared" si="825"/>
        <v>0</v>
      </c>
      <c r="P844" s="94">
        <f t="shared" si="825"/>
        <v>0</v>
      </c>
      <c r="Q844" s="95">
        <f t="shared" si="825"/>
        <v>0</v>
      </c>
      <c r="R844" s="96">
        <f t="shared" si="825"/>
        <v>0</v>
      </c>
      <c r="S844" s="94">
        <f t="shared" si="825"/>
        <v>0</v>
      </c>
      <c r="T844" s="95">
        <f t="shared" si="825"/>
        <v>0</v>
      </c>
      <c r="U844" s="97">
        <f t="shared" si="825"/>
        <v>0</v>
      </c>
    </row>
    <row r="845" spans="1:21" hidden="1">
      <c r="A845" s="48"/>
      <c r="B845" s="43"/>
      <c r="C845" s="49"/>
      <c r="D845" s="76"/>
      <c r="E845" s="164">
        <v>611100</v>
      </c>
      <c r="F845" s="168" t="s">
        <v>70</v>
      </c>
      <c r="G845" s="99">
        <f>Godišnji!G844</f>
        <v>431570</v>
      </c>
      <c r="H845" s="100">
        <f>Godišnji!H844</f>
        <v>0</v>
      </c>
      <c r="I845" s="98">
        <f>SUM(G845:H845)</f>
        <v>431570</v>
      </c>
      <c r="J845" s="52"/>
      <c r="K845" s="53"/>
      <c r="L845" s="98">
        <f>SUM(J845:K845)</f>
        <v>0</v>
      </c>
      <c r="M845" s="52"/>
      <c r="N845" s="53"/>
      <c r="O845" s="98">
        <f>SUM(M845:N845)</f>
        <v>0</v>
      </c>
      <c r="P845" s="52"/>
      <c r="Q845" s="53"/>
      <c r="R845" s="98">
        <f>SUM(P845:Q845)</f>
        <v>0</v>
      </c>
      <c r="S845" s="99">
        <f>P845+M845+J845</f>
        <v>0</v>
      </c>
      <c r="T845" s="100">
        <f>Q845+N845+K845</f>
        <v>0</v>
      </c>
      <c r="U845" s="101">
        <f>SUM(S845:T845)</f>
        <v>0</v>
      </c>
    </row>
    <row r="846" spans="1:21" hidden="1">
      <c r="A846" s="48"/>
      <c r="B846" s="43"/>
      <c r="C846" s="49"/>
      <c r="D846" s="76"/>
      <c r="E846" s="164">
        <v>611200</v>
      </c>
      <c r="F846" s="168" t="s">
        <v>71</v>
      </c>
      <c r="G846" s="99">
        <f>Godišnji!G845</f>
        <v>74670</v>
      </c>
      <c r="H846" s="100">
        <f>Godišnji!H845</f>
        <v>0</v>
      </c>
      <c r="I846" s="98">
        <f t="shared" ref="I846:I847" si="826">SUM(G846:H846)</f>
        <v>74670</v>
      </c>
      <c r="J846" s="52"/>
      <c r="K846" s="53"/>
      <c r="L846" s="98">
        <f t="shared" ref="L846:L847" si="827">SUM(J846:K846)</f>
        <v>0</v>
      </c>
      <c r="M846" s="52"/>
      <c r="N846" s="53"/>
      <c r="O846" s="98">
        <f t="shared" ref="O846:O847" si="828">SUM(M846:N846)</f>
        <v>0</v>
      </c>
      <c r="P846" s="52"/>
      <c r="Q846" s="53"/>
      <c r="R846" s="98">
        <f t="shared" ref="R846:R847" si="829">SUM(P846:Q846)</f>
        <v>0</v>
      </c>
      <c r="S846" s="99">
        <f t="shared" ref="S846:S847" si="830">P846+M846+J846</f>
        <v>0</v>
      </c>
      <c r="T846" s="100">
        <f t="shared" ref="T846:T847" si="831">Q846+N846+K846</f>
        <v>0</v>
      </c>
      <c r="U846" s="101">
        <f t="shared" ref="U846:U847" si="832">SUM(S846:T846)</f>
        <v>0</v>
      </c>
    </row>
    <row r="847" spans="1:21" hidden="1">
      <c r="A847" s="48"/>
      <c r="B847" s="43"/>
      <c r="C847" s="49"/>
      <c r="D847" s="76"/>
      <c r="E847" s="164">
        <v>611200</v>
      </c>
      <c r="F847" s="168" t="s">
        <v>72</v>
      </c>
      <c r="G847" s="99">
        <f>Godišnji!G846</f>
        <v>0</v>
      </c>
      <c r="H847" s="100">
        <f>Godišnji!H846</f>
        <v>0</v>
      </c>
      <c r="I847" s="98">
        <f t="shared" si="826"/>
        <v>0</v>
      </c>
      <c r="J847" s="52"/>
      <c r="K847" s="53"/>
      <c r="L847" s="98">
        <f t="shared" si="827"/>
        <v>0</v>
      </c>
      <c r="M847" s="52"/>
      <c r="N847" s="53"/>
      <c r="O847" s="98">
        <f t="shared" si="828"/>
        <v>0</v>
      </c>
      <c r="P847" s="52"/>
      <c r="Q847" s="53"/>
      <c r="R847" s="98">
        <f t="shared" si="829"/>
        <v>0</v>
      </c>
      <c r="S847" s="99">
        <f t="shared" si="830"/>
        <v>0</v>
      </c>
      <c r="T847" s="100">
        <f t="shared" si="831"/>
        <v>0</v>
      </c>
      <c r="U847" s="101">
        <f t="shared" si="832"/>
        <v>0</v>
      </c>
    </row>
    <row r="848" spans="1:21" hidden="1">
      <c r="A848" s="40"/>
      <c r="B848" s="41"/>
      <c r="C848" s="42"/>
      <c r="D848" s="76"/>
      <c r="E848" s="163">
        <v>612000</v>
      </c>
      <c r="F848" s="167" t="s">
        <v>73</v>
      </c>
      <c r="G848" s="94">
        <f>G849</f>
        <v>46050</v>
      </c>
      <c r="H848" s="95">
        <f t="shared" ref="H848:U848" si="833">H849</f>
        <v>0</v>
      </c>
      <c r="I848" s="96">
        <f t="shared" si="833"/>
        <v>46050</v>
      </c>
      <c r="J848" s="94">
        <f t="shared" si="833"/>
        <v>0</v>
      </c>
      <c r="K848" s="95">
        <f t="shared" si="833"/>
        <v>0</v>
      </c>
      <c r="L848" s="96">
        <f t="shared" si="833"/>
        <v>0</v>
      </c>
      <c r="M848" s="94">
        <f t="shared" si="833"/>
        <v>0</v>
      </c>
      <c r="N848" s="95">
        <f t="shared" si="833"/>
        <v>0</v>
      </c>
      <c r="O848" s="96">
        <f t="shared" si="833"/>
        <v>0</v>
      </c>
      <c r="P848" s="94">
        <f t="shared" si="833"/>
        <v>0</v>
      </c>
      <c r="Q848" s="95">
        <f t="shared" si="833"/>
        <v>0</v>
      </c>
      <c r="R848" s="96">
        <f t="shared" si="833"/>
        <v>0</v>
      </c>
      <c r="S848" s="94">
        <f t="shared" si="833"/>
        <v>0</v>
      </c>
      <c r="T848" s="95">
        <f t="shared" si="833"/>
        <v>0</v>
      </c>
      <c r="U848" s="97">
        <f t="shared" si="833"/>
        <v>0</v>
      </c>
    </row>
    <row r="849" spans="1:21" hidden="1">
      <c r="A849" s="48"/>
      <c r="B849" s="43"/>
      <c r="C849" s="49"/>
      <c r="D849" s="76"/>
      <c r="E849" s="164">
        <v>612100</v>
      </c>
      <c r="F849" s="168" t="s">
        <v>73</v>
      </c>
      <c r="G849" s="99">
        <f>Godišnji!G848</f>
        <v>46050</v>
      </c>
      <c r="H849" s="100">
        <f>Godišnji!H848</f>
        <v>0</v>
      </c>
      <c r="I849" s="98">
        <f>SUM(G849:H849)</f>
        <v>46050</v>
      </c>
      <c r="J849" s="52"/>
      <c r="K849" s="53"/>
      <c r="L849" s="98">
        <f>SUM(J849:K849)</f>
        <v>0</v>
      </c>
      <c r="M849" s="52"/>
      <c r="N849" s="53"/>
      <c r="O849" s="98">
        <f>SUM(M849:N849)</f>
        <v>0</v>
      </c>
      <c r="P849" s="52"/>
      <c r="Q849" s="53"/>
      <c r="R849" s="98">
        <f>SUM(P849:Q849)</f>
        <v>0</v>
      </c>
      <c r="S849" s="99">
        <f>P849+M849+J849</f>
        <v>0</v>
      </c>
      <c r="T849" s="100">
        <f>Q849+N849+K849</f>
        <v>0</v>
      </c>
      <c r="U849" s="101">
        <f>SUM(S849:T849)</f>
        <v>0</v>
      </c>
    </row>
    <row r="850" spans="1:21" hidden="1">
      <c r="A850" s="40"/>
      <c r="B850" s="41"/>
      <c r="C850" s="42"/>
      <c r="D850" s="76"/>
      <c r="E850" s="163">
        <v>613000</v>
      </c>
      <c r="F850" s="167" t="s">
        <v>74</v>
      </c>
      <c r="G850" s="94">
        <f>SUM(G851:G860)</f>
        <v>122000</v>
      </c>
      <c r="H850" s="95">
        <f t="shared" ref="H850:U850" si="834">SUM(H851:H860)</f>
        <v>0</v>
      </c>
      <c r="I850" s="96">
        <f t="shared" si="834"/>
        <v>122000</v>
      </c>
      <c r="J850" s="94">
        <f t="shared" si="834"/>
        <v>0</v>
      </c>
      <c r="K850" s="95">
        <f t="shared" si="834"/>
        <v>0</v>
      </c>
      <c r="L850" s="96">
        <f t="shared" si="834"/>
        <v>0</v>
      </c>
      <c r="M850" s="94">
        <f t="shared" si="834"/>
        <v>0</v>
      </c>
      <c r="N850" s="95">
        <f t="shared" si="834"/>
        <v>0</v>
      </c>
      <c r="O850" s="96">
        <f t="shared" si="834"/>
        <v>0</v>
      </c>
      <c r="P850" s="94">
        <f t="shared" si="834"/>
        <v>0</v>
      </c>
      <c r="Q850" s="95">
        <f t="shared" si="834"/>
        <v>0</v>
      </c>
      <c r="R850" s="96">
        <f t="shared" si="834"/>
        <v>0</v>
      </c>
      <c r="S850" s="94">
        <f t="shared" si="834"/>
        <v>0</v>
      </c>
      <c r="T850" s="95">
        <f t="shared" si="834"/>
        <v>0</v>
      </c>
      <c r="U850" s="97">
        <f t="shared" si="834"/>
        <v>0</v>
      </c>
    </row>
    <row r="851" spans="1:21" hidden="1">
      <c r="A851" s="48"/>
      <c r="B851" s="43"/>
      <c r="C851" s="49"/>
      <c r="D851" s="76"/>
      <c r="E851" s="164">
        <v>613100</v>
      </c>
      <c r="F851" s="169" t="s">
        <v>75</v>
      </c>
      <c r="G851" s="99">
        <f>Godišnji!G850</f>
        <v>4000</v>
      </c>
      <c r="H851" s="100">
        <f>Godišnji!H850</f>
        <v>0</v>
      </c>
      <c r="I851" s="98">
        <f t="shared" ref="I851:I860" si="835">SUM(G851:H851)</f>
        <v>4000</v>
      </c>
      <c r="J851" s="52"/>
      <c r="K851" s="53"/>
      <c r="L851" s="98">
        <f t="shared" ref="L851:L860" si="836">SUM(J851:K851)</f>
        <v>0</v>
      </c>
      <c r="M851" s="52"/>
      <c r="N851" s="53"/>
      <c r="O851" s="98">
        <f t="shared" ref="O851:O860" si="837">SUM(M851:N851)</f>
        <v>0</v>
      </c>
      <c r="P851" s="52"/>
      <c r="Q851" s="53"/>
      <c r="R851" s="98">
        <f t="shared" ref="R851:R860" si="838">SUM(P851:Q851)</f>
        <v>0</v>
      </c>
      <c r="S851" s="99">
        <f t="shared" ref="S851:S860" si="839">P851+M851+J851</f>
        <v>0</v>
      </c>
      <c r="T851" s="100">
        <f t="shared" ref="T851:T860" si="840">Q851+N851+K851</f>
        <v>0</v>
      </c>
      <c r="U851" s="101">
        <f t="shared" ref="U851:U860" si="841">SUM(S851:T851)</f>
        <v>0</v>
      </c>
    </row>
    <row r="852" spans="1:21" hidden="1">
      <c r="A852" s="48"/>
      <c r="B852" s="43"/>
      <c r="C852" s="49"/>
      <c r="D852" s="76"/>
      <c r="E852" s="164">
        <v>613200</v>
      </c>
      <c r="F852" s="169" t="s">
        <v>76</v>
      </c>
      <c r="G852" s="99">
        <f>Godišnji!G851</f>
        <v>31000</v>
      </c>
      <c r="H852" s="100">
        <f>Godišnji!H851</f>
        <v>0</v>
      </c>
      <c r="I852" s="98">
        <f t="shared" si="835"/>
        <v>31000</v>
      </c>
      <c r="J852" s="52"/>
      <c r="K852" s="53"/>
      <c r="L852" s="98">
        <f t="shared" si="836"/>
        <v>0</v>
      </c>
      <c r="M852" s="52"/>
      <c r="N852" s="53"/>
      <c r="O852" s="98">
        <f t="shared" si="837"/>
        <v>0</v>
      </c>
      <c r="P852" s="52"/>
      <c r="Q852" s="53"/>
      <c r="R852" s="98">
        <f t="shared" si="838"/>
        <v>0</v>
      </c>
      <c r="S852" s="99">
        <f t="shared" si="839"/>
        <v>0</v>
      </c>
      <c r="T852" s="100">
        <f t="shared" si="840"/>
        <v>0</v>
      </c>
      <c r="U852" s="101">
        <f t="shared" si="841"/>
        <v>0</v>
      </c>
    </row>
    <row r="853" spans="1:21" hidden="1">
      <c r="A853" s="48"/>
      <c r="B853" s="43"/>
      <c r="C853" s="49"/>
      <c r="D853" s="76"/>
      <c r="E853" s="164">
        <v>613300</v>
      </c>
      <c r="F853" s="169" t="s">
        <v>77</v>
      </c>
      <c r="G853" s="99">
        <f>Godišnji!G852</f>
        <v>17000</v>
      </c>
      <c r="H853" s="100">
        <f>Godišnji!H852</f>
        <v>0</v>
      </c>
      <c r="I853" s="98">
        <f t="shared" si="835"/>
        <v>17000</v>
      </c>
      <c r="J853" s="52"/>
      <c r="K853" s="53"/>
      <c r="L853" s="98">
        <f t="shared" si="836"/>
        <v>0</v>
      </c>
      <c r="M853" s="52"/>
      <c r="N853" s="53"/>
      <c r="O853" s="98">
        <f t="shared" si="837"/>
        <v>0</v>
      </c>
      <c r="P853" s="52"/>
      <c r="Q853" s="53"/>
      <c r="R853" s="98">
        <f t="shared" si="838"/>
        <v>0</v>
      </c>
      <c r="S853" s="99">
        <f t="shared" si="839"/>
        <v>0</v>
      </c>
      <c r="T853" s="100">
        <f t="shared" si="840"/>
        <v>0</v>
      </c>
      <c r="U853" s="101">
        <f t="shared" si="841"/>
        <v>0</v>
      </c>
    </row>
    <row r="854" spans="1:21" hidden="1">
      <c r="A854" s="48"/>
      <c r="B854" s="43"/>
      <c r="C854" s="49"/>
      <c r="D854" s="76"/>
      <c r="E854" s="164">
        <v>613400</v>
      </c>
      <c r="F854" s="169" t="s">
        <v>78</v>
      </c>
      <c r="G854" s="99">
        <f>Godišnji!G853</f>
        <v>7000</v>
      </c>
      <c r="H854" s="100">
        <f>Godišnji!H853</f>
        <v>0</v>
      </c>
      <c r="I854" s="98">
        <f t="shared" si="835"/>
        <v>7000</v>
      </c>
      <c r="J854" s="52"/>
      <c r="K854" s="53"/>
      <c r="L854" s="98">
        <f t="shared" si="836"/>
        <v>0</v>
      </c>
      <c r="M854" s="52"/>
      <c r="N854" s="53"/>
      <c r="O854" s="98">
        <f t="shared" si="837"/>
        <v>0</v>
      </c>
      <c r="P854" s="52"/>
      <c r="Q854" s="53"/>
      <c r="R854" s="98">
        <f t="shared" si="838"/>
        <v>0</v>
      </c>
      <c r="S854" s="99">
        <f t="shared" si="839"/>
        <v>0</v>
      </c>
      <c r="T854" s="100">
        <f t="shared" si="840"/>
        <v>0</v>
      </c>
      <c r="U854" s="101">
        <f t="shared" si="841"/>
        <v>0</v>
      </c>
    </row>
    <row r="855" spans="1:21" hidden="1">
      <c r="A855" s="48"/>
      <c r="B855" s="43"/>
      <c r="C855" s="49"/>
      <c r="D855" s="76"/>
      <c r="E855" s="164">
        <v>613500</v>
      </c>
      <c r="F855" s="169" t="s">
        <v>79</v>
      </c>
      <c r="G855" s="99">
        <f>Godišnji!G854</f>
        <v>5000</v>
      </c>
      <c r="H855" s="100">
        <f>Godišnji!H854</f>
        <v>0</v>
      </c>
      <c r="I855" s="98">
        <f t="shared" si="835"/>
        <v>5000</v>
      </c>
      <c r="J855" s="52"/>
      <c r="K855" s="53"/>
      <c r="L855" s="98">
        <f t="shared" si="836"/>
        <v>0</v>
      </c>
      <c r="M855" s="52"/>
      <c r="N855" s="53"/>
      <c r="O855" s="98">
        <f t="shared" si="837"/>
        <v>0</v>
      </c>
      <c r="P855" s="52"/>
      <c r="Q855" s="53"/>
      <c r="R855" s="98">
        <f t="shared" si="838"/>
        <v>0</v>
      </c>
      <c r="S855" s="99">
        <f t="shared" si="839"/>
        <v>0</v>
      </c>
      <c r="T855" s="100">
        <f t="shared" si="840"/>
        <v>0</v>
      </c>
      <c r="U855" s="101">
        <f t="shared" si="841"/>
        <v>0</v>
      </c>
    </row>
    <row r="856" spans="1:21" hidden="1">
      <c r="A856" s="48"/>
      <c r="B856" s="43"/>
      <c r="C856" s="49"/>
      <c r="D856" s="76"/>
      <c r="E856" s="164">
        <v>613600</v>
      </c>
      <c r="F856" s="169" t="s">
        <v>82</v>
      </c>
      <c r="G856" s="99">
        <f>Godišnji!G855</f>
        <v>0</v>
      </c>
      <c r="H856" s="100">
        <f>Godišnji!H855</f>
        <v>0</v>
      </c>
      <c r="I856" s="98">
        <f t="shared" si="835"/>
        <v>0</v>
      </c>
      <c r="J856" s="52"/>
      <c r="K856" s="53"/>
      <c r="L856" s="98">
        <f t="shared" si="836"/>
        <v>0</v>
      </c>
      <c r="M856" s="52"/>
      <c r="N856" s="53"/>
      <c r="O856" s="98">
        <f t="shared" si="837"/>
        <v>0</v>
      </c>
      <c r="P856" s="52"/>
      <c r="Q856" s="53"/>
      <c r="R856" s="98">
        <f t="shared" si="838"/>
        <v>0</v>
      </c>
      <c r="S856" s="99">
        <f t="shared" si="839"/>
        <v>0</v>
      </c>
      <c r="T856" s="100">
        <f t="shared" si="840"/>
        <v>0</v>
      </c>
      <c r="U856" s="101">
        <f t="shared" si="841"/>
        <v>0</v>
      </c>
    </row>
    <row r="857" spans="1:21" hidden="1">
      <c r="A857" s="48"/>
      <c r="B857" s="43"/>
      <c r="C857" s="49"/>
      <c r="D857" s="76"/>
      <c r="E857" s="164">
        <v>613700</v>
      </c>
      <c r="F857" s="169" t="s">
        <v>80</v>
      </c>
      <c r="G857" s="99">
        <f>Godišnji!G856</f>
        <v>7000</v>
      </c>
      <c r="H857" s="100">
        <f>Godišnji!H856</f>
        <v>0</v>
      </c>
      <c r="I857" s="98">
        <f t="shared" si="835"/>
        <v>7000</v>
      </c>
      <c r="J857" s="52"/>
      <c r="K857" s="53"/>
      <c r="L857" s="98">
        <f t="shared" si="836"/>
        <v>0</v>
      </c>
      <c r="M857" s="52"/>
      <c r="N857" s="53"/>
      <c r="O857" s="98">
        <f t="shared" si="837"/>
        <v>0</v>
      </c>
      <c r="P857" s="52"/>
      <c r="Q857" s="53"/>
      <c r="R857" s="98">
        <f t="shared" si="838"/>
        <v>0</v>
      </c>
      <c r="S857" s="99">
        <f t="shared" si="839"/>
        <v>0</v>
      </c>
      <c r="T857" s="100">
        <f t="shared" si="840"/>
        <v>0</v>
      </c>
      <c r="U857" s="101">
        <f t="shared" si="841"/>
        <v>0</v>
      </c>
    </row>
    <row r="858" spans="1:21" hidden="1">
      <c r="A858" s="48"/>
      <c r="B858" s="43"/>
      <c r="C858" s="49"/>
      <c r="D858" s="76"/>
      <c r="E858" s="164">
        <v>613800</v>
      </c>
      <c r="F858" s="169" t="s">
        <v>83</v>
      </c>
      <c r="G858" s="99">
        <f>Godišnji!G857</f>
        <v>1000</v>
      </c>
      <c r="H858" s="100">
        <f>Godišnji!H857</f>
        <v>0</v>
      </c>
      <c r="I858" s="98">
        <f t="shared" si="835"/>
        <v>1000</v>
      </c>
      <c r="J858" s="52"/>
      <c r="K858" s="53"/>
      <c r="L858" s="98">
        <f t="shared" si="836"/>
        <v>0</v>
      </c>
      <c r="M858" s="52"/>
      <c r="N858" s="53"/>
      <c r="O858" s="98">
        <f t="shared" si="837"/>
        <v>0</v>
      </c>
      <c r="P858" s="52"/>
      <c r="Q858" s="53"/>
      <c r="R858" s="98">
        <f t="shared" si="838"/>
        <v>0</v>
      </c>
      <c r="S858" s="99">
        <f t="shared" si="839"/>
        <v>0</v>
      </c>
      <c r="T858" s="100">
        <f t="shared" si="840"/>
        <v>0</v>
      </c>
      <c r="U858" s="101">
        <f t="shared" si="841"/>
        <v>0</v>
      </c>
    </row>
    <row r="859" spans="1:21" hidden="1">
      <c r="A859" s="48"/>
      <c r="B859" s="43"/>
      <c r="C859" s="49"/>
      <c r="D859" s="76"/>
      <c r="E859" s="164">
        <v>613900</v>
      </c>
      <c r="F859" s="169" t="s">
        <v>81</v>
      </c>
      <c r="G859" s="99">
        <f>Godišnji!G858</f>
        <v>50000</v>
      </c>
      <c r="H859" s="100">
        <f>Godišnji!H858</f>
        <v>0</v>
      </c>
      <c r="I859" s="98">
        <f t="shared" si="835"/>
        <v>50000</v>
      </c>
      <c r="J859" s="52"/>
      <c r="K859" s="53"/>
      <c r="L859" s="98">
        <f t="shared" si="836"/>
        <v>0</v>
      </c>
      <c r="M859" s="52"/>
      <c r="N859" s="53"/>
      <c r="O859" s="98">
        <f t="shared" si="837"/>
        <v>0</v>
      </c>
      <c r="P859" s="52"/>
      <c r="Q859" s="53"/>
      <c r="R859" s="98">
        <f t="shared" si="838"/>
        <v>0</v>
      </c>
      <c r="S859" s="99">
        <f t="shared" si="839"/>
        <v>0</v>
      </c>
      <c r="T859" s="100">
        <f t="shared" si="840"/>
        <v>0</v>
      </c>
      <c r="U859" s="101">
        <f t="shared" si="841"/>
        <v>0</v>
      </c>
    </row>
    <row r="860" spans="1:21" hidden="1">
      <c r="A860" s="48"/>
      <c r="B860" s="43"/>
      <c r="C860" s="49"/>
      <c r="D860" s="76"/>
      <c r="E860" s="164">
        <v>613900</v>
      </c>
      <c r="F860" s="169" t="s">
        <v>84</v>
      </c>
      <c r="G860" s="99">
        <f>Godišnji!G859</f>
        <v>0</v>
      </c>
      <c r="H860" s="100">
        <f>Godišnji!H859</f>
        <v>0</v>
      </c>
      <c r="I860" s="98">
        <f t="shared" si="835"/>
        <v>0</v>
      </c>
      <c r="J860" s="52"/>
      <c r="K860" s="53"/>
      <c r="L860" s="98">
        <f t="shared" si="836"/>
        <v>0</v>
      </c>
      <c r="M860" s="52"/>
      <c r="N860" s="53"/>
      <c r="O860" s="98">
        <f t="shared" si="837"/>
        <v>0</v>
      </c>
      <c r="P860" s="52"/>
      <c r="Q860" s="53"/>
      <c r="R860" s="98">
        <f t="shared" si="838"/>
        <v>0</v>
      </c>
      <c r="S860" s="99">
        <f t="shared" si="839"/>
        <v>0</v>
      </c>
      <c r="T860" s="100">
        <f t="shared" si="840"/>
        <v>0</v>
      </c>
      <c r="U860" s="101">
        <f t="shared" si="841"/>
        <v>0</v>
      </c>
    </row>
    <row r="861" spans="1:21" hidden="1">
      <c r="A861" s="40"/>
      <c r="B861" s="41"/>
      <c r="C861" s="42"/>
      <c r="D861" s="76"/>
      <c r="E861" s="163">
        <v>821000</v>
      </c>
      <c r="F861" s="167" t="s">
        <v>85</v>
      </c>
      <c r="G861" s="94">
        <f>SUM(G862:G863)</f>
        <v>35000</v>
      </c>
      <c r="H861" s="95">
        <f t="shared" ref="H861:U861" si="842">SUM(H862:H863)</f>
        <v>0</v>
      </c>
      <c r="I861" s="96">
        <f t="shared" si="842"/>
        <v>35000</v>
      </c>
      <c r="J861" s="94">
        <f t="shared" si="842"/>
        <v>0</v>
      </c>
      <c r="K861" s="95">
        <f t="shared" si="842"/>
        <v>0</v>
      </c>
      <c r="L861" s="96">
        <f t="shared" si="842"/>
        <v>0</v>
      </c>
      <c r="M861" s="94">
        <f t="shared" si="842"/>
        <v>0</v>
      </c>
      <c r="N861" s="95">
        <f t="shared" si="842"/>
        <v>0</v>
      </c>
      <c r="O861" s="96">
        <f t="shared" si="842"/>
        <v>0</v>
      </c>
      <c r="P861" s="94">
        <f t="shared" si="842"/>
        <v>0</v>
      </c>
      <c r="Q861" s="95">
        <f t="shared" si="842"/>
        <v>0</v>
      </c>
      <c r="R861" s="96">
        <f t="shared" si="842"/>
        <v>0</v>
      </c>
      <c r="S861" s="94">
        <f t="shared" si="842"/>
        <v>0</v>
      </c>
      <c r="T861" s="95">
        <f t="shared" si="842"/>
        <v>0</v>
      </c>
      <c r="U861" s="97">
        <f t="shared" si="842"/>
        <v>0</v>
      </c>
    </row>
    <row r="862" spans="1:21" hidden="1">
      <c r="A862" s="48"/>
      <c r="B862" s="43"/>
      <c r="C862" s="49"/>
      <c r="D862" s="76"/>
      <c r="E862" s="164">
        <v>821200</v>
      </c>
      <c r="F862" s="168" t="s">
        <v>86</v>
      </c>
      <c r="G862" s="99">
        <f>Godišnji!G861</f>
        <v>30000</v>
      </c>
      <c r="H862" s="100">
        <f>Godišnji!H861</f>
        <v>0</v>
      </c>
      <c r="I862" s="98">
        <f>SUM(G862:H862)</f>
        <v>30000</v>
      </c>
      <c r="J862" s="52"/>
      <c r="K862" s="53"/>
      <c r="L862" s="98">
        <f>SUM(J862:K862)</f>
        <v>0</v>
      </c>
      <c r="M862" s="52"/>
      <c r="N862" s="53"/>
      <c r="O862" s="98">
        <f>SUM(M862:N862)</f>
        <v>0</v>
      </c>
      <c r="P862" s="52"/>
      <c r="Q862" s="53"/>
      <c r="R862" s="98">
        <f>SUM(P862:Q862)</f>
        <v>0</v>
      </c>
      <c r="S862" s="99">
        <f t="shared" ref="S862:S863" si="843">P862+M862+J862</f>
        <v>0</v>
      </c>
      <c r="T862" s="100">
        <f t="shared" ref="T862:T863" si="844">Q862+N862+K862</f>
        <v>0</v>
      </c>
      <c r="U862" s="101">
        <f>SUM(S862:T862)</f>
        <v>0</v>
      </c>
    </row>
    <row r="863" spans="1:21" ht="12.75" hidden="1" thickBot="1">
      <c r="A863" s="55"/>
      <c r="B863" s="56"/>
      <c r="C863" s="57"/>
      <c r="D863" s="81"/>
      <c r="E863" s="165">
        <v>821300</v>
      </c>
      <c r="F863" s="170" t="s">
        <v>87</v>
      </c>
      <c r="G863" s="103">
        <f>Godišnji!G862</f>
        <v>5000</v>
      </c>
      <c r="H863" s="104">
        <f>Godišnji!H862</f>
        <v>0</v>
      </c>
      <c r="I863" s="102">
        <f>SUM(G863:H863)</f>
        <v>5000</v>
      </c>
      <c r="J863" s="60"/>
      <c r="K863" s="61"/>
      <c r="L863" s="102">
        <f>SUM(J863:K863)</f>
        <v>0</v>
      </c>
      <c r="M863" s="60"/>
      <c r="N863" s="61"/>
      <c r="O863" s="102">
        <f>SUM(M863:N863)</f>
        <v>0</v>
      </c>
      <c r="P863" s="60"/>
      <c r="Q863" s="61"/>
      <c r="R863" s="102">
        <f>SUM(P863:Q863)</f>
        <v>0</v>
      </c>
      <c r="S863" s="103">
        <f t="shared" si="843"/>
        <v>0</v>
      </c>
      <c r="T863" s="104">
        <f t="shared" si="844"/>
        <v>0</v>
      </c>
      <c r="U863" s="105">
        <f>SUM(S863:T863)</f>
        <v>0</v>
      </c>
    </row>
    <row r="864" spans="1:21" ht="12.75" hidden="1" thickBot="1">
      <c r="A864" s="62"/>
      <c r="B864" s="63"/>
      <c r="C864" s="64"/>
      <c r="D864" s="87"/>
      <c r="E864" s="63"/>
      <c r="F864" s="171" t="s">
        <v>198</v>
      </c>
      <c r="G864" s="106">
        <f>G844+G848+G850+G861</f>
        <v>709290</v>
      </c>
      <c r="H864" s="107">
        <f t="shared" ref="H864:U864" si="845">H844+H848+H850+H861</f>
        <v>0</v>
      </c>
      <c r="I864" s="108">
        <f t="shared" si="845"/>
        <v>709290</v>
      </c>
      <c r="J864" s="106">
        <f t="shared" si="845"/>
        <v>0</v>
      </c>
      <c r="K864" s="107">
        <f t="shared" si="845"/>
        <v>0</v>
      </c>
      <c r="L864" s="108">
        <f t="shared" si="845"/>
        <v>0</v>
      </c>
      <c r="M864" s="106">
        <f t="shared" si="845"/>
        <v>0</v>
      </c>
      <c r="N864" s="107">
        <f t="shared" si="845"/>
        <v>0</v>
      </c>
      <c r="O864" s="108">
        <f t="shared" si="845"/>
        <v>0</v>
      </c>
      <c r="P864" s="106">
        <f t="shared" si="845"/>
        <v>0</v>
      </c>
      <c r="Q864" s="107">
        <f t="shared" si="845"/>
        <v>0</v>
      </c>
      <c r="R864" s="108">
        <f t="shared" si="845"/>
        <v>0</v>
      </c>
      <c r="S864" s="106">
        <f t="shared" si="845"/>
        <v>0</v>
      </c>
      <c r="T864" s="107">
        <f t="shared" si="845"/>
        <v>0</v>
      </c>
      <c r="U864" s="109">
        <f t="shared" si="845"/>
        <v>0</v>
      </c>
    </row>
    <row r="865" spans="1:21" hidden="1">
      <c r="D865" s="67"/>
      <c r="G865" s="179"/>
      <c r="H865" s="179"/>
      <c r="I865" s="179"/>
      <c r="U865" s="137"/>
    </row>
    <row r="866" spans="1:21" hidden="1">
      <c r="A866" s="172" t="s">
        <v>199</v>
      </c>
      <c r="B866" s="173" t="s">
        <v>67</v>
      </c>
      <c r="C866" s="174" t="s">
        <v>68</v>
      </c>
      <c r="D866" s="76"/>
      <c r="E866" s="43"/>
      <c r="F866" s="167" t="s">
        <v>49</v>
      </c>
      <c r="G866" s="180"/>
      <c r="H866" s="181"/>
      <c r="I866" s="182"/>
      <c r="J866" s="48"/>
      <c r="K866" s="43"/>
      <c r="L866" s="49"/>
      <c r="M866" s="48"/>
      <c r="N866" s="43"/>
      <c r="O866" s="49"/>
      <c r="P866" s="48"/>
      <c r="Q866" s="43"/>
      <c r="R866" s="49"/>
      <c r="S866" s="48"/>
      <c r="T866" s="43"/>
      <c r="U866" s="74"/>
    </row>
    <row r="867" spans="1:21" hidden="1">
      <c r="A867" s="40"/>
      <c r="B867" s="41"/>
      <c r="C867" s="42"/>
      <c r="D867" s="76"/>
      <c r="E867" s="163">
        <v>611000</v>
      </c>
      <c r="F867" s="167" t="s">
        <v>69</v>
      </c>
      <c r="G867" s="94">
        <f>SUM(G868:G870)</f>
        <v>67890</v>
      </c>
      <c r="H867" s="95">
        <f t="shared" ref="H867:U867" si="846">SUM(H868:H870)</f>
        <v>0</v>
      </c>
      <c r="I867" s="96">
        <f t="shared" si="846"/>
        <v>67890</v>
      </c>
      <c r="J867" s="94">
        <f t="shared" si="846"/>
        <v>0</v>
      </c>
      <c r="K867" s="95">
        <f t="shared" si="846"/>
        <v>0</v>
      </c>
      <c r="L867" s="96">
        <f t="shared" si="846"/>
        <v>0</v>
      </c>
      <c r="M867" s="94">
        <f t="shared" si="846"/>
        <v>0</v>
      </c>
      <c r="N867" s="95">
        <f t="shared" si="846"/>
        <v>0</v>
      </c>
      <c r="O867" s="96">
        <f t="shared" si="846"/>
        <v>0</v>
      </c>
      <c r="P867" s="94">
        <f t="shared" si="846"/>
        <v>0</v>
      </c>
      <c r="Q867" s="95">
        <f t="shared" si="846"/>
        <v>0</v>
      </c>
      <c r="R867" s="96">
        <f t="shared" si="846"/>
        <v>0</v>
      </c>
      <c r="S867" s="94">
        <f t="shared" si="846"/>
        <v>0</v>
      </c>
      <c r="T867" s="95">
        <f t="shared" si="846"/>
        <v>0</v>
      </c>
      <c r="U867" s="97">
        <f t="shared" si="846"/>
        <v>0</v>
      </c>
    </row>
    <row r="868" spans="1:21" hidden="1">
      <c r="A868" s="48"/>
      <c r="B868" s="43"/>
      <c r="C868" s="49"/>
      <c r="D868" s="76"/>
      <c r="E868" s="164">
        <v>611100</v>
      </c>
      <c r="F868" s="168" t="s">
        <v>70</v>
      </c>
      <c r="G868" s="99">
        <f>Godišnji!G867</f>
        <v>58330</v>
      </c>
      <c r="H868" s="100">
        <f>Godišnji!H867</f>
        <v>0</v>
      </c>
      <c r="I868" s="98">
        <f>SUM(G868:H868)</f>
        <v>58330</v>
      </c>
      <c r="J868" s="52"/>
      <c r="K868" s="53"/>
      <c r="L868" s="98">
        <f>SUM(J868:K868)</f>
        <v>0</v>
      </c>
      <c r="M868" s="52"/>
      <c r="N868" s="53"/>
      <c r="O868" s="98">
        <f>SUM(M868:N868)</f>
        <v>0</v>
      </c>
      <c r="P868" s="52"/>
      <c r="Q868" s="53"/>
      <c r="R868" s="98">
        <f>SUM(P868:Q868)</f>
        <v>0</v>
      </c>
      <c r="S868" s="99">
        <f>P868+M868+J868</f>
        <v>0</v>
      </c>
      <c r="T868" s="100">
        <f>Q868+N868+K868</f>
        <v>0</v>
      </c>
      <c r="U868" s="101">
        <f>SUM(S868:T868)</f>
        <v>0</v>
      </c>
    </row>
    <row r="869" spans="1:21" hidden="1">
      <c r="A869" s="48"/>
      <c r="B869" s="43"/>
      <c r="C869" s="49"/>
      <c r="D869" s="76"/>
      <c r="E869" s="164">
        <v>611200</v>
      </c>
      <c r="F869" s="168" t="s">
        <v>71</v>
      </c>
      <c r="G869" s="99">
        <f>Godišnji!G868</f>
        <v>9560</v>
      </c>
      <c r="H869" s="100">
        <f>Godišnji!H868</f>
        <v>0</v>
      </c>
      <c r="I869" s="98">
        <f t="shared" ref="I869:I870" si="847">SUM(G869:H869)</f>
        <v>9560</v>
      </c>
      <c r="J869" s="52"/>
      <c r="K869" s="53"/>
      <c r="L869" s="98">
        <f t="shared" ref="L869:L870" si="848">SUM(J869:K869)</f>
        <v>0</v>
      </c>
      <c r="M869" s="52"/>
      <c r="N869" s="53"/>
      <c r="O869" s="98">
        <f t="shared" ref="O869:O870" si="849">SUM(M869:N869)</f>
        <v>0</v>
      </c>
      <c r="P869" s="52"/>
      <c r="Q869" s="53"/>
      <c r="R869" s="98">
        <f t="shared" ref="R869:R870" si="850">SUM(P869:Q869)</f>
        <v>0</v>
      </c>
      <c r="S869" s="99">
        <f t="shared" ref="S869:S870" si="851">P869+M869+J869</f>
        <v>0</v>
      </c>
      <c r="T869" s="100">
        <f t="shared" ref="T869:T870" si="852">Q869+N869+K869</f>
        <v>0</v>
      </c>
      <c r="U869" s="101">
        <f t="shared" ref="U869:U870" si="853">SUM(S869:T869)</f>
        <v>0</v>
      </c>
    </row>
    <row r="870" spans="1:21" hidden="1">
      <c r="A870" s="48"/>
      <c r="B870" s="43"/>
      <c r="C870" s="49"/>
      <c r="D870" s="76"/>
      <c r="E870" s="164">
        <v>611200</v>
      </c>
      <c r="F870" s="168" t="s">
        <v>72</v>
      </c>
      <c r="G870" s="99">
        <f>Godišnji!G869</f>
        <v>0</v>
      </c>
      <c r="H870" s="100">
        <f>Godišnji!H869</f>
        <v>0</v>
      </c>
      <c r="I870" s="98">
        <f t="shared" si="847"/>
        <v>0</v>
      </c>
      <c r="J870" s="52"/>
      <c r="K870" s="53"/>
      <c r="L870" s="98">
        <f t="shared" si="848"/>
        <v>0</v>
      </c>
      <c r="M870" s="52"/>
      <c r="N870" s="53"/>
      <c r="O870" s="98">
        <f t="shared" si="849"/>
        <v>0</v>
      </c>
      <c r="P870" s="52"/>
      <c r="Q870" s="53"/>
      <c r="R870" s="98">
        <f t="shared" si="850"/>
        <v>0</v>
      </c>
      <c r="S870" s="99">
        <f t="shared" si="851"/>
        <v>0</v>
      </c>
      <c r="T870" s="100">
        <f t="shared" si="852"/>
        <v>0</v>
      </c>
      <c r="U870" s="101">
        <f t="shared" si="853"/>
        <v>0</v>
      </c>
    </row>
    <row r="871" spans="1:21" hidden="1">
      <c r="A871" s="40"/>
      <c r="B871" s="41"/>
      <c r="C871" s="42"/>
      <c r="D871" s="76"/>
      <c r="E871" s="163">
        <v>612000</v>
      </c>
      <c r="F871" s="167" t="s">
        <v>73</v>
      </c>
      <c r="G871" s="94">
        <f>G872</f>
        <v>6270</v>
      </c>
      <c r="H871" s="95">
        <f t="shared" ref="H871:U871" si="854">H872</f>
        <v>0</v>
      </c>
      <c r="I871" s="96">
        <f t="shared" si="854"/>
        <v>6270</v>
      </c>
      <c r="J871" s="94">
        <f t="shared" si="854"/>
        <v>0</v>
      </c>
      <c r="K871" s="95">
        <f t="shared" si="854"/>
        <v>0</v>
      </c>
      <c r="L871" s="96">
        <f t="shared" si="854"/>
        <v>0</v>
      </c>
      <c r="M871" s="94">
        <f t="shared" si="854"/>
        <v>0</v>
      </c>
      <c r="N871" s="95">
        <f t="shared" si="854"/>
        <v>0</v>
      </c>
      <c r="O871" s="96">
        <f t="shared" si="854"/>
        <v>0</v>
      </c>
      <c r="P871" s="94">
        <f t="shared" si="854"/>
        <v>0</v>
      </c>
      <c r="Q871" s="95">
        <f t="shared" si="854"/>
        <v>0</v>
      </c>
      <c r="R871" s="96">
        <f t="shared" si="854"/>
        <v>0</v>
      </c>
      <c r="S871" s="94">
        <f t="shared" si="854"/>
        <v>0</v>
      </c>
      <c r="T871" s="95">
        <f t="shared" si="854"/>
        <v>0</v>
      </c>
      <c r="U871" s="97">
        <f t="shared" si="854"/>
        <v>0</v>
      </c>
    </row>
    <row r="872" spans="1:21" hidden="1">
      <c r="A872" s="48"/>
      <c r="B872" s="43"/>
      <c r="C872" s="49"/>
      <c r="D872" s="76"/>
      <c r="E872" s="164">
        <v>612100</v>
      </c>
      <c r="F872" s="168" t="s">
        <v>73</v>
      </c>
      <c r="G872" s="99">
        <f>Godišnji!G871</f>
        <v>6270</v>
      </c>
      <c r="H872" s="100">
        <f>Godišnji!H871</f>
        <v>0</v>
      </c>
      <c r="I872" s="98">
        <f>SUM(G872:H872)</f>
        <v>6270</v>
      </c>
      <c r="J872" s="52"/>
      <c r="K872" s="53"/>
      <c r="L872" s="98">
        <f>SUM(J872:K872)</f>
        <v>0</v>
      </c>
      <c r="M872" s="52"/>
      <c r="N872" s="53"/>
      <c r="O872" s="98">
        <f>SUM(M872:N872)</f>
        <v>0</v>
      </c>
      <c r="P872" s="52"/>
      <c r="Q872" s="53"/>
      <c r="R872" s="98">
        <f>SUM(P872:Q872)</f>
        <v>0</v>
      </c>
      <c r="S872" s="99">
        <f>P872+M872+J872</f>
        <v>0</v>
      </c>
      <c r="T872" s="100">
        <f>Q872+N872+K872</f>
        <v>0</v>
      </c>
      <c r="U872" s="101">
        <f>SUM(S872:T872)</f>
        <v>0</v>
      </c>
    </row>
    <row r="873" spans="1:21" hidden="1">
      <c r="A873" s="40"/>
      <c r="B873" s="41"/>
      <c r="C873" s="42"/>
      <c r="D873" s="76"/>
      <c r="E873" s="163">
        <v>613000</v>
      </c>
      <c r="F873" s="167" t="s">
        <v>74</v>
      </c>
      <c r="G873" s="94">
        <f>SUM(G874:G883)</f>
        <v>8200</v>
      </c>
      <c r="H873" s="95">
        <f t="shared" ref="H873:U873" si="855">SUM(H874:H883)</f>
        <v>0</v>
      </c>
      <c r="I873" s="96">
        <f t="shared" si="855"/>
        <v>8200</v>
      </c>
      <c r="J873" s="94">
        <f t="shared" si="855"/>
        <v>0</v>
      </c>
      <c r="K873" s="95">
        <f t="shared" si="855"/>
        <v>0</v>
      </c>
      <c r="L873" s="96">
        <f t="shared" si="855"/>
        <v>0</v>
      </c>
      <c r="M873" s="94">
        <f t="shared" si="855"/>
        <v>0</v>
      </c>
      <c r="N873" s="95">
        <f t="shared" si="855"/>
        <v>0</v>
      </c>
      <c r="O873" s="96">
        <f t="shared" si="855"/>
        <v>0</v>
      </c>
      <c r="P873" s="94">
        <f t="shared" si="855"/>
        <v>0</v>
      </c>
      <c r="Q873" s="95">
        <f t="shared" si="855"/>
        <v>0</v>
      </c>
      <c r="R873" s="96">
        <f t="shared" si="855"/>
        <v>0</v>
      </c>
      <c r="S873" s="94">
        <f t="shared" si="855"/>
        <v>0</v>
      </c>
      <c r="T873" s="95">
        <f t="shared" si="855"/>
        <v>0</v>
      </c>
      <c r="U873" s="97">
        <f t="shared" si="855"/>
        <v>0</v>
      </c>
    </row>
    <row r="874" spans="1:21" hidden="1">
      <c r="A874" s="48"/>
      <c r="B874" s="43"/>
      <c r="C874" s="49"/>
      <c r="D874" s="76"/>
      <c r="E874" s="164">
        <v>613100</v>
      </c>
      <c r="F874" s="169" t="s">
        <v>75</v>
      </c>
      <c r="G874" s="99">
        <f>Godišnji!G873</f>
        <v>1000</v>
      </c>
      <c r="H874" s="100">
        <f>Godišnji!H873</f>
        <v>0</v>
      </c>
      <c r="I874" s="98">
        <f t="shared" ref="I874:I883" si="856">SUM(G874:H874)</f>
        <v>1000</v>
      </c>
      <c r="J874" s="52"/>
      <c r="K874" s="53"/>
      <c r="L874" s="98">
        <f t="shared" ref="L874:L883" si="857">SUM(J874:K874)</f>
        <v>0</v>
      </c>
      <c r="M874" s="52"/>
      <c r="N874" s="53"/>
      <c r="O874" s="98">
        <f t="shared" ref="O874:O883" si="858">SUM(M874:N874)</f>
        <v>0</v>
      </c>
      <c r="P874" s="52"/>
      <c r="Q874" s="53"/>
      <c r="R874" s="98">
        <f t="shared" ref="R874:R883" si="859">SUM(P874:Q874)</f>
        <v>0</v>
      </c>
      <c r="S874" s="99">
        <f t="shared" ref="S874:S883" si="860">P874+M874+J874</f>
        <v>0</v>
      </c>
      <c r="T874" s="100">
        <f t="shared" ref="T874:T883" si="861">Q874+N874+K874</f>
        <v>0</v>
      </c>
      <c r="U874" s="101">
        <f t="shared" ref="U874:U883" si="862">SUM(S874:T874)</f>
        <v>0</v>
      </c>
    </row>
    <row r="875" spans="1:21" hidden="1">
      <c r="A875" s="48"/>
      <c r="B875" s="43"/>
      <c r="C875" s="49"/>
      <c r="D875" s="76"/>
      <c r="E875" s="164">
        <v>613200</v>
      </c>
      <c r="F875" s="169" t="s">
        <v>76</v>
      </c>
      <c r="G875" s="99">
        <f>Godišnji!G874</f>
        <v>0</v>
      </c>
      <c r="H875" s="100">
        <f>Godišnji!H874</f>
        <v>0</v>
      </c>
      <c r="I875" s="98">
        <f t="shared" si="856"/>
        <v>0</v>
      </c>
      <c r="J875" s="52"/>
      <c r="K875" s="53"/>
      <c r="L875" s="98">
        <f t="shared" si="857"/>
        <v>0</v>
      </c>
      <c r="M875" s="52"/>
      <c r="N875" s="53"/>
      <c r="O875" s="98">
        <f t="shared" si="858"/>
        <v>0</v>
      </c>
      <c r="P875" s="52"/>
      <c r="Q875" s="53"/>
      <c r="R875" s="98">
        <f t="shared" si="859"/>
        <v>0</v>
      </c>
      <c r="S875" s="99">
        <f t="shared" si="860"/>
        <v>0</v>
      </c>
      <c r="T875" s="100">
        <f t="shared" si="861"/>
        <v>0</v>
      </c>
      <c r="U875" s="101">
        <f t="shared" si="862"/>
        <v>0</v>
      </c>
    </row>
    <row r="876" spans="1:21" hidden="1">
      <c r="A876" s="48"/>
      <c r="B876" s="43"/>
      <c r="C876" s="49"/>
      <c r="D876" s="76"/>
      <c r="E876" s="164">
        <v>613300</v>
      </c>
      <c r="F876" s="169" t="s">
        <v>77</v>
      </c>
      <c r="G876" s="99">
        <f>Godišnji!G875</f>
        <v>4000</v>
      </c>
      <c r="H876" s="100">
        <f>Godišnji!H875</f>
        <v>0</v>
      </c>
      <c r="I876" s="98">
        <f t="shared" si="856"/>
        <v>4000</v>
      </c>
      <c r="J876" s="52"/>
      <c r="K876" s="53"/>
      <c r="L876" s="98">
        <f t="shared" si="857"/>
        <v>0</v>
      </c>
      <c r="M876" s="52"/>
      <c r="N876" s="53"/>
      <c r="O876" s="98">
        <f t="shared" si="858"/>
        <v>0</v>
      </c>
      <c r="P876" s="52"/>
      <c r="Q876" s="53"/>
      <c r="R876" s="98">
        <f t="shared" si="859"/>
        <v>0</v>
      </c>
      <c r="S876" s="99">
        <f t="shared" si="860"/>
        <v>0</v>
      </c>
      <c r="T876" s="100">
        <f t="shared" si="861"/>
        <v>0</v>
      </c>
      <c r="U876" s="101">
        <f t="shared" si="862"/>
        <v>0</v>
      </c>
    </row>
    <row r="877" spans="1:21" hidden="1">
      <c r="A877" s="48"/>
      <c r="B877" s="43"/>
      <c r="C877" s="49"/>
      <c r="D877" s="76"/>
      <c r="E877" s="164">
        <v>613400</v>
      </c>
      <c r="F877" s="169" t="s">
        <v>78</v>
      </c>
      <c r="G877" s="99">
        <f>Godišnji!G876</f>
        <v>1200</v>
      </c>
      <c r="H877" s="100">
        <f>Godišnji!H876</f>
        <v>0</v>
      </c>
      <c r="I877" s="98">
        <f t="shared" si="856"/>
        <v>1200</v>
      </c>
      <c r="J877" s="52"/>
      <c r="K877" s="53"/>
      <c r="L877" s="98">
        <f t="shared" si="857"/>
        <v>0</v>
      </c>
      <c r="M877" s="52"/>
      <c r="N877" s="53"/>
      <c r="O877" s="98">
        <f t="shared" si="858"/>
        <v>0</v>
      </c>
      <c r="P877" s="52"/>
      <c r="Q877" s="53"/>
      <c r="R877" s="98">
        <f t="shared" si="859"/>
        <v>0</v>
      </c>
      <c r="S877" s="99">
        <f t="shared" si="860"/>
        <v>0</v>
      </c>
      <c r="T877" s="100">
        <f t="shared" si="861"/>
        <v>0</v>
      </c>
      <c r="U877" s="101">
        <f t="shared" si="862"/>
        <v>0</v>
      </c>
    </row>
    <row r="878" spans="1:21" hidden="1">
      <c r="A878" s="48"/>
      <c r="B878" s="43"/>
      <c r="C878" s="49"/>
      <c r="D878" s="76"/>
      <c r="E878" s="164">
        <v>613500</v>
      </c>
      <c r="F878" s="169" t="s">
        <v>79</v>
      </c>
      <c r="G878" s="99">
        <f>Godišnji!G877</f>
        <v>0</v>
      </c>
      <c r="H878" s="100">
        <f>Godišnji!H877</f>
        <v>0</v>
      </c>
      <c r="I878" s="98">
        <f t="shared" si="856"/>
        <v>0</v>
      </c>
      <c r="J878" s="52"/>
      <c r="K878" s="53"/>
      <c r="L878" s="98">
        <f t="shared" si="857"/>
        <v>0</v>
      </c>
      <c r="M878" s="52"/>
      <c r="N878" s="53"/>
      <c r="O878" s="98">
        <f t="shared" si="858"/>
        <v>0</v>
      </c>
      <c r="P878" s="52"/>
      <c r="Q878" s="53"/>
      <c r="R878" s="98">
        <f t="shared" si="859"/>
        <v>0</v>
      </c>
      <c r="S878" s="99">
        <f t="shared" si="860"/>
        <v>0</v>
      </c>
      <c r="T878" s="100">
        <f t="shared" si="861"/>
        <v>0</v>
      </c>
      <c r="U878" s="101">
        <f t="shared" si="862"/>
        <v>0</v>
      </c>
    </row>
    <row r="879" spans="1:21" hidden="1">
      <c r="A879" s="48"/>
      <c r="B879" s="43"/>
      <c r="C879" s="49"/>
      <c r="D879" s="76"/>
      <c r="E879" s="164">
        <v>613600</v>
      </c>
      <c r="F879" s="169" t="s">
        <v>82</v>
      </c>
      <c r="G879" s="99">
        <f>Godišnji!G878</f>
        <v>0</v>
      </c>
      <c r="H879" s="100">
        <f>Godišnji!H878</f>
        <v>0</v>
      </c>
      <c r="I879" s="98">
        <f t="shared" si="856"/>
        <v>0</v>
      </c>
      <c r="J879" s="52"/>
      <c r="K879" s="53"/>
      <c r="L879" s="98">
        <f t="shared" si="857"/>
        <v>0</v>
      </c>
      <c r="M879" s="52"/>
      <c r="N879" s="53"/>
      <c r="O879" s="98">
        <f t="shared" si="858"/>
        <v>0</v>
      </c>
      <c r="P879" s="52"/>
      <c r="Q879" s="53"/>
      <c r="R879" s="98">
        <f t="shared" si="859"/>
        <v>0</v>
      </c>
      <c r="S879" s="99">
        <f t="shared" si="860"/>
        <v>0</v>
      </c>
      <c r="T879" s="100">
        <f t="shared" si="861"/>
        <v>0</v>
      </c>
      <c r="U879" s="101">
        <f t="shared" si="862"/>
        <v>0</v>
      </c>
    </row>
    <row r="880" spans="1:21" hidden="1">
      <c r="A880" s="48"/>
      <c r="B880" s="43"/>
      <c r="C880" s="49"/>
      <c r="D880" s="76"/>
      <c r="E880" s="164">
        <v>613700</v>
      </c>
      <c r="F880" s="169" t="s">
        <v>80</v>
      </c>
      <c r="G880" s="99">
        <f>Godišnji!G879</f>
        <v>500</v>
      </c>
      <c r="H880" s="100">
        <f>Godišnji!H879</f>
        <v>0</v>
      </c>
      <c r="I880" s="98">
        <f t="shared" si="856"/>
        <v>500</v>
      </c>
      <c r="J880" s="52"/>
      <c r="K880" s="53"/>
      <c r="L880" s="98">
        <f t="shared" si="857"/>
        <v>0</v>
      </c>
      <c r="M880" s="52"/>
      <c r="N880" s="53"/>
      <c r="O880" s="98">
        <f t="shared" si="858"/>
        <v>0</v>
      </c>
      <c r="P880" s="52"/>
      <c r="Q880" s="53"/>
      <c r="R880" s="98">
        <f t="shared" si="859"/>
        <v>0</v>
      </c>
      <c r="S880" s="99">
        <f t="shared" si="860"/>
        <v>0</v>
      </c>
      <c r="T880" s="100">
        <f t="shared" si="861"/>
        <v>0</v>
      </c>
      <c r="U880" s="101">
        <f t="shared" si="862"/>
        <v>0</v>
      </c>
    </row>
    <row r="881" spans="1:21" hidden="1">
      <c r="A881" s="48"/>
      <c r="B881" s="43"/>
      <c r="C881" s="49"/>
      <c r="D881" s="76"/>
      <c r="E881" s="164">
        <v>613800</v>
      </c>
      <c r="F881" s="169" t="s">
        <v>83</v>
      </c>
      <c r="G881" s="99">
        <f>Godišnji!G880</f>
        <v>0</v>
      </c>
      <c r="H881" s="100">
        <f>Godišnji!H880</f>
        <v>0</v>
      </c>
      <c r="I881" s="98">
        <f t="shared" si="856"/>
        <v>0</v>
      </c>
      <c r="J881" s="52"/>
      <c r="K881" s="53"/>
      <c r="L881" s="98">
        <f t="shared" si="857"/>
        <v>0</v>
      </c>
      <c r="M881" s="52"/>
      <c r="N881" s="53"/>
      <c r="O881" s="98">
        <f t="shared" si="858"/>
        <v>0</v>
      </c>
      <c r="P881" s="52"/>
      <c r="Q881" s="53"/>
      <c r="R881" s="98">
        <f t="shared" si="859"/>
        <v>0</v>
      </c>
      <c r="S881" s="99">
        <f t="shared" si="860"/>
        <v>0</v>
      </c>
      <c r="T881" s="100">
        <f t="shared" si="861"/>
        <v>0</v>
      </c>
      <c r="U881" s="101">
        <f t="shared" si="862"/>
        <v>0</v>
      </c>
    </row>
    <row r="882" spans="1:21" hidden="1">
      <c r="A882" s="48"/>
      <c r="B882" s="43"/>
      <c r="C882" s="49"/>
      <c r="D882" s="76"/>
      <c r="E882" s="164">
        <v>613900</v>
      </c>
      <c r="F882" s="169" t="s">
        <v>81</v>
      </c>
      <c r="G882" s="99">
        <f>Godišnji!G881</f>
        <v>1500</v>
      </c>
      <c r="H882" s="100">
        <f>Godišnji!H881</f>
        <v>0</v>
      </c>
      <c r="I882" s="98">
        <f t="shared" si="856"/>
        <v>1500</v>
      </c>
      <c r="J882" s="52"/>
      <c r="K882" s="53"/>
      <c r="L882" s="98">
        <f t="shared" si="857"/>
        <v>0</v>
      </c>
      <c r="M882" s="52"/>
      <c r="N882" s="53"/>
      <c r="O882" s="98">
        <f t="shared" si="858"/>
        <v>0</v>
      </c>
      <c r="P882" s="52"/>
      <c r="Q882" s="53"/>
      <c r="R882" s="98">
        <f t="shared" si="859"/>
        <v>0</v>
      </c>
      <c r="S882" s="99">
        <f t="shared" si="860"/>
        <v>0</v>
      </c>
      <c r="T882" s="100">
        <f t="shared" si="861"/>
        <v>0</v>
      </c>
      <c r="U882" s="101">
        <f t="shared" si="862"/>
        <v>0</v>
      </c>
    </row>
    <row r="883" spans="1:21" hidden="1">
      <c r="A883" s="48"/>
      <c r="B883" s="43"/>
      <c r="C883" s="49"/>
      <c r="D883" s="76"/>
      <c r="E883" s="164">
        <v>613900</v>
      </c>
      <c r="F883" s="169" t="s">
        <v>84</v>
      </c>
      <c r="G883" s="99">
        <f>Godišnji!G882</f>
        <v>0</v>
      </c>
      <c r="H883" s="100">
        <f>Godišnji!H882</f>
        <v>0</v>
      </c>
      <c r="I883" s="98">
        <f t="shared" si="856"/>
        <v>0</v>
      </c>
      <c r="J883" s="52"/>
      <c r="K883" s="53"/>
      <c r="L883" s="98">
        <f t="shared" si="857"/>
        <v>0</v>
      </c>
      <c r="M883" s="52"/>
      <c r="N883" s="53"/>
      <c r="O883" s="98">
        <f t="shared" si="858"/>
        <v>0</v>
      </c>
      <c r="P883" s="52"/>
      <c r="Q883" s="53"/>
      <c r="R883" s="98">
        <f t="shared" si="859"/>
        <v>0</v>
      </c>
      <c r="S883" s="99">
        <f t="shared" si="860"/>
        <v>0</v>
      </c>
      <c r="T883" s="100">
        <f t="shared" si="861"/>
        <v>0</v>
      </c>
      <c r="U883" s="101">
        <f t="shared" si="862"/>
        <v>0</v>
      </c>
    </row>
    <row r="884" spans="1:21" hidden="1">
      <c r="A884" s="40"/>
      <c r="B884" s="41"/>
      <c r="C884" s="42"/>
      <c r="D884" s="76"/>
      <c r="E884" s="163">
        <v>821000</v>
      </c>
      <c r="F884" s="167" t="s">
        <v>85</v>
      </c>
      <c r="G884" s="94">
        <f>SUM(G885:G886)</f>
        <v>500</v>
      </c>
      <c r="H884" s="95">
        <f t="shared" ref="H884:U884" si="863">SUM(H885:H886)</f>
        <v>0</v>
      </c>
      <c r="I884" s="96">
        <f t="shared" si="863"/>
        <v>500</v>
      </c>
      <c r="J884" s="94">
        <f t="shared" si="863"/>
        <v>0</v>
      </c>
      <c r="K884" s="95">
        <f t="shared" si="863"/>
        <v>0</v>
      </c>
      <c r="L884" s="96">
        <f t="shared" si="863"/>
        <v>0</v>
      </c>
      <c r="M884" s="94">
        <f t="shared" si="863"/>
        <v>0</v>
      </c>
      <c r="N884" s="95">
        <f t="shared" si="863"/>
        <v>0</v>
      </c>
      <c r="O884" s="96">
        <f t="shared" si="863"/>
        <v>0</v>
      </c>
      <c r="P884" s="94">
        <f t="shared" si="863"/>
        <v>0</v>
      </c>
      <c r="Q884" s="95">
        <f t="shared" si="863"/>
        <v>0</v>
      </c>
      <c r="R884" s="96">
        <f t="shared" si="863"/>
        <v>0</v>
      </c>
      <c r="S884" s="94">
        <f t="shared" si="863"/>
        <v>0</v>
      </c>
      <c r="T884" s="95">
        <f t="shared" si="863"/>
        <v>0</v>
      </c>
      <c r="U884" s="97">
        <f t="shared" si="863"/>
        <v>0</v>
      </c>
    </row>
    <row r="885" spans="1:21" hidden="1">
      <c r="A885" s="48"/>
      <c r="B885" s="43"/>
      <c r="C885" s="49"/>
      <c r="D885" s="76"/>
      <c r="E885" s="164">
        <v>821200</v>
      </c>
      <c r="F885" s="168" t="s">
        <v>86</v>
      </c>
      <c r="G885" s="99">
        <f>Godišnji!G884</f>
        <v>0</v>
      </c>
      <c r="H885" s="100">
        <f>Godišnji!H884</f>
        <v>0</v>
      </c>
      <c r="I885" s="98">
        <f>SUM(G885:H885)</f>
        <v>0</v>
      </c>
      <c r="J885" s="52"/>
      <c r="K885" s="53"/>
      <c r="L885" s="98">
        <f>SUM(J885:K885)</f>
        <v>0</v>
      </c>
      <c r="M885" s="52"/>
      <c r="N885" s="53"/>
      <c r="O885" s="98">
        <f>SUM(M885:N885)</f>
        <v>0</v>
      </c>
      <c r="P885" s="52"/>
      <c r="Q885" s="53"/>
      <c r="R885" s="98">
        <f>SUM(P885:Q885)</f>
        <v>0</v>
      </c>
      <c r="S885" s="99">
        <f t="shared" ref="S885:S886" si="864">P885+M885+J885</f>
        <v>0</v>
      </c>
      <c r="T885" s="100">
        <f t="shared" ref="T885:T886" si="865">Q885+N885+K885</f>
        <v>0</v>
      </c>
      <c r="U885" s="101">
        <f>SUM(S885:T885)</f>
        <v>0</v>
      </c>
    </row>
    <row r="886" spans="1:21" ht="12.75" hidden="1" thickBot="1">
      <c r="A886" s="55"/>
      <c r="B886" s="56"/>
      <c r="C886" s="57"/>
      <c r="D886" s="81"/>
      <c r="E886" s="165">
        <v>821300</v>
      </c>
      <c r="F886" s="170" t="s">
        <v>87</v>
      </c>
      <c r="G886" s="103">
        <f>Godišnji!G885</f>
        <v>500</v>
      </c>
      <c r="H886" s="104">
        <f>Godišnji!H885</f>
        <v>0</v>
      </c>
      <c r="I886" s="102">
        <f>SUM(G886:H886)</f>
        <v>500</v>
      </c>
      <c r="J886" s="60"/>
      <c r="K886" s="61"/>
      <c r="L886" s="102">
        <f>SUM(J886:K886)</f>
        <v>0</v>
      </c>
      <c r="M886" s="60"/>
      <c r="N886" s="61"/>
      <c r="O886" s="102">
        <f>SUM(M886:N886)</f>
        <v>0</v>
      </c>
      <c r="P886" s="60"/>
      <c r="Q886" s="61"/>
      <c r="R886" s="102">
        <f>SUM(P886:Q886)</f>
        <v>0</v>
      </c>
      <c r="S886" s="103">
        <f t="shared" si="864"/>
        <v>0</v>
      </c>
      <c r="T886" s="104">
        <f t="shared" si="865"/>
        <v>0</v>
      </c>
      <c r="U886" s="105">
        <f>SUM(S886:T886)</f>
        <v>0</v>
      </c>
    </row>
    <row r="887" spans="1:21" ht="12.75" hidden="1" thickBot="1">
      <c r="A887" s="62"/>
      <c r="B887" s="63"/>
      <c r="C887" s="64"/>
      <c r="D887" s="87"/>
      <c r="E887" s="63"/>
      <c r="F887" s="171" t="s">
        <v>200</v>
      </c>
      <c r="G887" s="106">
        <f>G867+G871+G873+G884</f>
        <v>82860</v>
      </c>
      <c r="H887" s="107">
        <f t="shared" ref="H887:U887" si="866">H867+H871+H873+H884</f>
        <v>0</v>
      </c>
      <c r="I887" s="108">
        <f t="shared" si="866"/>
        <v>82860</v>
      </c>
      <c r="J887" s="106">
        <f t="shared" si="866"/>
        <v>0</v>
      </c>
      <c r="K887" s="107">
        <f t="shared" si="866"/>
        <v>0</v>
      </c>
      <c r="L887" s="108">
        <f t="shared" si="866"/>
        <v>0</v>
      </c>
      <c r="M887" s="106">
        <f t="shared" si="866"/>
        <v>0</v>
      </c>
      <c r="N887" s="107">
        <f t="shared" si="866"/>
        <v>0</v>
      </c>
      <c r="O887" s="108">
        <f t="shared" si="866"/>
        <v>0</v>
      </c>
      <c r="P887" s="106">
        <f t="shared" si="866"/>
        <v>0</v>
      </c>
      <c r="Q887" s="107">
        <f t="shared" si="866"/>
        <v>0</v>
      </c>
      <c r="R887" s="108">
        <f t="shared" si="866"/>
        <v>0</v>
      </c>
      <c r="S887" s="106">
        <f t="shared" si="866"/>
        <v>0</v>
      </c>
      <c r="T887" s="107">
        <f t="shared" si="866"/>
        <v>0</v>
      </c>
      <c r="U887" s="109">
        <f t="shared" si="866"/>
        <v>0</v>
      </c>
    </row>
    <row r="888" spans="1:21" hidden="1">
      <c r="G888" s="179"/>
      <c r="H888" s="179"/>
      <c r="I888" s="179"/>
      <c r="U888" s="137"/>
    </row>
    <row r="889" spans="1:21" hidden="1">
      <c r="A889" s="172" t="s">
        <v>201</v>
      </c>
      <c r="B889" s="173" t="s">
        <v>67</v>
      </c>
      <c r="C889" s="174" t="s">
        <v>68</v>
      </c>
      <c r="D889" s="71"/>
      <c r="E889" s="43"/>
      <c r="F889" s="167" t="s">
        <v>50</v>
      </c>
      <c r="G889" s="180"/>
      <c r="H889" s="181"/>
      <c r="I889" s="182"/>
      <c r="J889" s="48"/>
      <c r="K889" s="43"/>
      <c r="L889" s="49"/>
      <c r="M889" s="48"/>
      <c r="N889" s="43"/>
      <c r="O889" s="49"/>
      <c r="P889" s="48"/>
      <c r="Q889" s="43"/>
      <c r="R889" s="49"/>
      <c r="S889" s="48"/>
      <c r="T889" s="43"/>
      <c r="U889" s="74"/>
    </row>
    <row r="890" spans="1:21" hidden="1">
      <c r="A890" s="40"/>
      <c r="B890" s="41"/>
      <c r="C890" s="42"/>
      <c r="D890" s="71"/>
      <c r="E890" s="163">
        <v>611000</v>
      </c>
      <c r="F890" s="167" t="s">
        <v>69</v>
      </c>
      <c r="G890" s="94">
        <f>SUM(G891:G893)</f>
        <v>460210</v>
      </c>
      <c r="H890" s="95">
        <f t="shared" ref="H890:U890" si="867">SUM(H891:H893)</f>
        <v>0</v>
      </c>
      <c r="I890" s="96">
        <f t="shared" si="867"/>
        <v>460210</v>
      </c>
      <c r="J890" s="94">
        <f t="shared" si="867"/>
        <v>0</v>
      </c>
      <c r="K890" s="95">
        <f t="shared" si="867"/>
        <v>0</v>
      </c>
      <c r="L890" s="96">
        <f t="shared" si="867"/>
        <v>0</v>
      </c>
      <c r="M890" s="94">
        <f t="shared" si="867"/>
        <v>0</v>
      </c>
      <c r="N890" s="95">
        <f t="shared" si="867"/>
        <v>0</v>
      </c>
      <c r="O890" s="96">
        <f t="shared" si="867"/>
        <v>0</v>
      </c>
      <c r="P890" s="94">
        <f t="shared" si="867"/>
        <v>0</v>
      </c>
      <c r="Q890" s="95">
        <f t="shared" si="867"/>
        <v>0</v>
      </c>
      <c r="R890" s="96">
        <f t="shared" si="867"/>
        <v>0</v>
      </c>
      <c r="S890" s="94">
        <f t="shared" si="867"/>
        <v>0</v>
      </c>
      <c r="T890" s="95">
        <f t="shared" si="867"/>
        <v>0</v>
      </c>
      <c r="U890" s="97">
        <f t="shared" si="867"/>
        <v>0</v>
      </c>
    </row>
    <row r="891" spans="1:21" hidden="1">
      <c r="A891" s="48"/>
      <c r="B891" s="43"/>
      <c r="C891" s="49"/>
      <c r="D891" s="71"/>
      <c r="E891" s="164">
        <v>611100</v>
      </c>
      <c r="F891" s="168" t="s">
        <v>70</v>
      </c>
      <c r="G891" s="99">
        <f>Godišnji!G890</f>
        <v>398800</v>
      </c>
      <c r="H891" s="100">
        <f>Godišnji!H890</f>
        <v>0</v>
      </c>
      <c r="I891" s="98">
        <f>SUM(G891:H891)</f>
        <v>398800</v>
      </c>
      <c r="J891" s="52"/>
      <c r="K891" s="53"/>
      <c r="L891" s="98">
        <f>SUM(J891:K891)</f>
        <v>0</v>
      </c>
      <c r="M891" s="52"/>
      <c r="N891" s="53"/>
      <c r="O891" s="98">
        <f>SUM(M891:N891)</f>
        <v>0</v>
      </c>
      <c r="P891" s="52"/>
      <c r="Q891" s="53"/>
      <c r="R891" s="98">
        <f>SUM(P891:Q891)</f>
        <v>0</v>
      </c>
      <c r="S891" s="99">
        <f>P891+M891+J891</f>
        <v>0</v>
      </c>
      <c r="T891" s="100">
        <f>Q891+N891+K891</f>
        <v>0</v>
      </c>
      <c r="U891" s="101">
        <f>SUM(S891:T891)</f>
        <v>0</v>
      </c>
    </row>
    <row r="892" spans="1:21" hidden="1">
      <c r="A892" s="48"/>
      <c r="B892" s="43"/>
      <c r="C892" s="49"/>
      <c r="D892" s="71"/>
      <c r="E892" s="164">
        <v>611200</v>
      </c>
      <c r="F892" s="168" t="s">
        <v>71</v>
      </c>
      <c r="G892" s="99">
        <f>Godišnji!G891</f>
        <v>61410</v>
      </c>
      <c r="H892" s="100">
        <f>Godišnji!H891</f>
        <v>0</v>
      </c>
      <c r="I892" s="98">
        <f t="shared" ref="I892:I893" si="868">SUM(G892:H892)</f>
        <v>61410</v>
      </c>
      <c r="J892" s="52"/>
      <c r="K892" s="53"/>
      <c r="L892" s="98">
        <f t="shared" ref="L892:L893" si="869">SUM(J892:K892)</f>
        <v>0</v>
      </c>
      <c r="M892" s="52"/>
      <c r="N892" s="53"/>
      <c r="O892" s="98">
        <f t="shared" ref="O892:O893" si="870">SUM(M892:N892)</f>
        <v>0</v>
      </c>
      <c r="P892" s="52"/>
      <c r="Q892" s="53"/>
      <c r="R892" s="98">
        <f t="shared" ref="R892:R893" si="871">SUM(P892:Q892)</f>
        <v>0</v>
      </c>
      <c r="S892" s="99">
        <f t="shared" ref="S892:S893" si="872">P892+M892+J892</f>
        <v>0</v>
      </c>
      <c r="T892" s="100">
        <f t="shared" ref="T892:T893" si="873">Q892+N892+K892</f>
        <v>0</v>
      </c>
      <c r="U892" s="101">
        <f t="shared" ref="U892:U893" si="874">SUM(S892:T892)</f>
        <v>0</v>
      </c>
    </row>
    <row r="893" spans="1:21" hidden="1">
      <c r="A893" s="48"/>
      <c r="B893" s="43"/>
      <c r="C893" s="49"/>
      <c r="D893" s="71"/>
      <c r="E893" s="164">
        <v>611200</v>
      </c>
      <c r="F893" s="168" t="s">
        <v>72</v>
      </c>
      <c r="G893" s="99">
        <f>Godišnji!G892</f>
        <v>0</v>
      </c>
      <c r="H893" s="100">
        <f>Godišnji!H892</f>
        <v>0</v>
      </c>
      <c r="I893" s="98">
        <f t="shared" si="868"/>
        <v>0</v>
      </c>
      <c r="J893" s="52"/>
      <c r="K893" s="53"/>
      <c r="L893" s="98">
        <f t="shared" si="869"/>
        <v>0</v>
      </c>
      <c r="M893" s="52"/>
      <c r="N893" s="53"/>
      <c r="O893" s="98">
        <f t="shared" si="870"/>
        <v>0</v>
      </c>
      <c r="P893" s="52"/>
      <c r="Q893" s="53"/>
      <c r="R893" s="98">
        <f t="shared" si="871"/>
        <v>0</v>
      </c>
      <c r="S893" s="99">
        <f t="shared" si="872"/>
        <v>0</v>
      </c>
      <c r="T893" s="100">
        <f t="shared" si="873"/>
        <v>0</v>
      </c>
      <c r="U893" s="101">
        <f t="shared" si="874"/>
        <v>0</v>
      </c>
    </row>
    <row r="894" spans="1:21" hidden="1">
      <c r="A894" s="40"/>
      <c r="B894" s="41"/>
      <c r="C894" s="42"/>
      <c r="D894" s="71"/>
      <c r="E894" s="163">
        <v>612000</v>
      </c>
      <c r="F894" s="167" t="s">
        <v>73</v>
      </c>
      <c r="G894" s="94">
        <f>G895</f>
        <v>42830</v>
      </c>
      <c r="H894" s="95">
        <f t="shared" ref="H894:U894" si="875">H895</f>
        <v>0</v>
      </c>
      <c r="I894" s="96">
        <f t="shared" si="875"/>
        <v>42830</v>
      </c>
      <c r="J894" s="94">
        <f t="shared" si="875"/>
        <v>0</v>
      </c>
      <c r="K894" s="95">
        <f t="shared" si="875"/>
        <v>0</v>
      </c>
      <c r="L894" s="96">
        <f t="shared" si="875"/>
        <v>0</v>
      </c>
      <c r="M894" s="94">
        <f t="shared" si="875"/>
        <v>0</v>
      </c>
      <c r="N894" s="95">
        <f t="shared" si="875"/>
        <v>0</v>
      </c>
      <c r="O894" s="96">
        <f t="shared" si="875"/>
        <v>0</v>
      </c>
      <c r="P894" s="94">
        <f t="shared" si="875"/>
        <v>0</v>
      </c>
      <c r="Q894" s="95">
        <f t="shared" si="875"/>
        <v>0</v>
      </c>
      <c r="R894" s="96">
        <f t="shared" si="875"/>
        <v>0</v>
      </c>
      <c r="S894" s="94">
        <f t="shared" si="875"/>
        <v>0</v>
      </c>
      <c r="T894" s="95">
        <f t="shared" si="875"/>
        <v>0</v>
      </c>
      <c r="U894" s="97">
        <f t="shared" si="875"/>
        <v>0</v>
      </c>
    </row>
    <row r="895" spans="1:21" hidden="1">
      <c r="A895" s="48"/>
      <c r="B895" s="43"/>
      <c r="C895" s="49"/>
      <c r="D895" s="71"/>
      <c r="E895" s="164">
        <v>612100</v>
      </c>
      <c r="F895" s="168" t="s">
        <v>73</v>
      </c>
      <c r="G895" s="99">
        <f>Godišnji!G894</f>
        <v>42830</v>
      </c>
      <c r="H895" s="100">
        <f>Godišnji!H894</f>
        <v>0</v>
      </c>
      <c r="I895" s="98">
        <f>SUM(G895:H895)</f>
        <v>42830</v>
      </c>
      <c r="J895" s="52"/>
      <c r="K895" s="53"/>
      <c r="L895" s="98">
        <f>SUM(J895:K895)</f>
        <v>0</v>
      </c>
      <c r="M895" s="52"/>
      <c r="N895" s="53"/>
      <c r="O895" s="98">
        <f>SUM(M895:N895)</f>
        <v>0</v>
      </c>
      <c r="P895" s="52"/>
      <c r="Q895" s="53"/>
      <c r="R895" s="98">
        <f>SUM(P895:Q895)</f>
        <v>0</v>
      </c>
      <c r="S895" s="99">
        <f>P895+M895+J895</f>
        <v>0</v>
      </c>
      <c r="T895" s="100">
        <f>Q895+N895+K895</f>
        <v>0</v>
      </c>
      <c r="U895" s="101">
        <f>SUM(S895:T895)</f>
        <v>0</v>
      </c>
    </row>
    <row r="896" spans="1:21" hidden="1">
      <c r="A896" s="40"/>
      <c r="B896" s="41"/>
      <c r="C896" s="42"/>
      <c r="D896" s="71"/>
      <c r="E896" s="163">
        <v>613000</v>
      </c>
      <c r="F896" s="167" t="s">
        <v>74</v>
      </c>
      <c r="G896" s="94">
        <f>SUM(G897:G906)</f>
        <v>87000</v>
      </c>
      <c r="H896" s="95">
        <f t="shared" ref="H896:U896" si="876">SUM(H897:H906)</f>
        <v>0</v>
      </c>
      <c r="I896" s="96">
        <f t="shared" si="876"/>
        <v>87000</v>
      </c>
      <c r="J896" s="94">
        <f t="shared" si="876"/>
        <v>0</v>
      </c>
      <c r="K896" s="95">
        <f t="shared" si="876"/>
        <v>0</v>
      </c>
      <c r="L896" s="96">
        <f t="shared" si="876"/>
        <v>0</v>
      </c>
      <c r="M896" s="94">
        <f t="shared" si="876"/>
        <v>0</v>
      </c>
      <c r="N896" s="95">
        <f t="shared" si="876"/>
        <v>0</v>
      </c>
      <c r="O896" s="96">
        <f t="shared" si="876"/>
        <v>0</v>
      </c>
      <c r="P896" s="94">
        <f t="shared" si="876"/>
        <v>0</v>
      </c>
      <c r="Q896" s="95">
        <f t="shared" si="876"/>
        <v>0</v>
      </c>
      <c r="R896" s="96">
        <f t="shared" si="876"/>
        <v>0</v>
      </c>
      <c r="S896" s="94">
        <f t="shared" si="876"/>
        <v>0</v>
      </c>
      <c r="T896" s="95">
        <f t="shared" si="876"/>
        <v>0</v>
      </c>
      <c r="U896" s="97">
        <f t="shared" si="876"/>
        <v>0</v>
      </c>
    </row>
    <row r="897" spans="1:21" hidden="1">
      <c r="A897" s="48"/>
      <c r="B897" s="43"/>
      <c r="C897" s="49"/>
      <c r="D897" s="71"/>
      <c r="E897" s="164">
        <v>613100</v>
      </c>
      <c r="F897" s="169" t="s">
        <v>75</v>
      </c>
      <c r="G897" s="99">
        <f>Godišnji!G896</f>
        <v>3000</v>
      </c>
      <c r="H897" s="100">
        <f>Godišnji!H896</f>
        <v>0</v>
      </c>
      <c r="I897" s="98">
        <f t="shared" ref="I897:I906" si="877">SUM(G897:H897)</f>
        <v>3000</v>
      </c>
      <c r="J897" s="52"/>
      <c r="K897" s="53"/>
      <c r="L897" s="98">
        <f t="shared" ref="L897:L906" si="878">SUM(J897:K897)</f>
        <v>0</v>
      </c>
      <c r="M897" s="52"/>
      <c r="N897" s="53"/>
      <c r="O897" s="98">
        <f t="shared" ref="O897:O906" si="879">SUM(M897:N897)</f>
        <v>0</v>
      </c>
      <c r="P897" s="52"/>
      <c r="Q897" s="53"/>
      <c r="R897" s="98">
        <f t="shared" ref="R897:R906" si="880">SUM(P897:Q897)</f>
        <v>0</v>
      </c>
      <c r="S897" s="99">
        <f t="shared" ref="S897:S906" si="881">P897+M897+J897</f>
        <v>0</v>
      </c>
      <c r="T897" s="100">
        <f t="shared" ref="T897:T906" si="882">Q897+N897+K897</f>
        <v>0</v>
      </c>
      <c r="U897" s="101">
        <f t="shared" ref="U897:U906" si="883">SUM(S897:T897)</f>
        <v>0</v>
      </c>
    </row>
    <row r="898" spans="1:21" hidden="1">
      <c r="A898" s="48"/>
      <c r="B898" s="43"/>
      <c r="C898" s="49"/>
      <c r="D898" s="71"/>
      <c r="E898" s="164">
        <v>613200</v>
      </c>
      <c r="F898" s="169" t="s">
        <v>76</v>
      </c>
      <c r="G898" s="99">
        <f>Godišnji!G897</f>
        <v>4500</v>
      </c>
      <c r="H898" s="100">
        <f>Godišnji!H897</f>
        <v>0</v>
      </c>
      <c r="I898" s="98">
        <f t="shared" si="877"/>
        <v>4500</v>
      </c>
      <c r="J898" s="52"/>
      <c r="K898" s="53"/>
      <c r="L898" s="98">
        <f t="shared" si="878"/>
        <v>0</v>
      </c>
      <c r="M898" s="52"/>
      <c r="N898" s="53"/>
      <c r="O898" s="98">
        <f t="shared" si="879"/>
        <v>0</v>
      </c>
      <c r="P898" s="52"/>
      <c r="Q898" s="53"/>
      <c r="R898" s="98">
        <f t="shared" si="880"/>
        <v>0</v>
      </c>
      <c r="S898" s="99">
        <f t="shared" si="881"/>
        <v>0</v>
      </c>
      <c r="T898" s="100">
        <f t="shared" si="882"/>
        <v>0</v>
      </c>
      <c r="U898" s="101">
        <f t="shared" si="883"/>
        <v>0</v>
      </c>
    </row>
    <row r="899" spans="1:21" hidden="1">
      <c r="A899" s="48"/>
      <c r="B899" s="43"/>
      <c r="C899" s="49"/>
      <c r="D899" s="71"/>
      <c r="E899" s="164">
        <v>613300</v>
      </c>
      <c r="F899" s="169" t="s">
        <v>77</v>
      </c>
      <c r="G899" s="99">
        <f>Godišnji!G898</f>
        <v>14000</v>
      </c>
      <c r="H899" s="100">
        <f>Godišnji!H898</f>
        <v>0</v>
      </c>
      <c r="I899" s="98">
        <f t="shared" si="877"/>
        <v>14000</v>
      </c>
      <c r="J899" s="52"/>
      <c r="K899" s="53"/>
      <c r="L899" s="98">
        <f t="shared" si="878"/>
        <v>0</v>
      </c>
      <c r="M899" s="52"/>
      <c r="N899" s="53"/>
      <c r="O899" s="98">
        <f t="shared" si="879"/>
        <v>0</v>
      </c>
      <c r="P899" s="52"/>
      <c r="Q899" s="53"/>
      <c r="R899" s="98">
        <f t="shared" si="880"/>
        <v>0</v>
      </c>
      <c r="S899" s="99">
        <f t="shared" si="881"/>
        <v>0</v>
      </c>
      <c r="T899" s="100">
        <f t="shared" si="882"/>
        <v>0</v>
      </c>
      <c r="U899" s="101">
        <f t="shared" si="883"/>
        <v>0</v>
      </c>
    </row>
    <row r="900" spans="1:21" hidden="1">
      <c r="A900" s="48"/>
      <c r="B900" s="43"/>
      <c r="C900" s="49"/>
      <c r="D900" s="71"/>
      <c r="E900" s="164">
        <v>613400</v>
      </c>
      <c r="F900" s="169" t="s">
        <v>78</v>
      </c>
      <c r="G900" s="99">
        <f>Godišnji!G899</f>
        <v>9000</v>
      </c>
      <c r="H900" s="100">
        <f>Godišnji!H899</f>
        <v>0</v>
      </c>
      <c r="I900" s="98">
        <f t="shared" si="877"/>
        <v>9000</v>
      </c>
      <c r="J900" s="52"/>
      <c r="K900" s="53"/>
      <c r="L900" s="98">
        <f t="shared" si="878"/>
        <v>0</v>
      </c>
      <c r="M900" s="52"/>
      <c r="N900" s="53"/>
      <c r="O900" s="98">
        <f t="shared" si="879"/>
        <v>0</v>
      </c>
      <c r="P900" s="52"/>
      <c r="Q900" s="53"/>
      <c r="R900" s="98">
        <f t="shared" si="880"/>
        <v>0</v>
      </c>
      <c r="S900" s="99">
        <f t="shared" si="881"/>
        <v>0</v>
      </c>
      <c r="T900" s="100">
        <f t="shared" si="882"/>
        <v>0</v>
      </c>
      <c r="U900" s="101">
        <f t="shared" si="883"/>
        <v>0</v>
      </c>
    </row>
    <row r="901" spans="1:21" hidden="1">
      <c r="A901" s="48"/>
      <c r="B901" s="43"/>
      <c r="C901" s="49"/>
      <c r="D901" s="71"/>
      <c r="E901" s="164">
        <v>613500</v>
      </c>
      <c r="F901" s="169" t="s">
        <v>79</v>
      </c>
      <c r="G901" s="99">
        <f>Godišnji!G900</f>
        <v>2500</v>
      </c>
      <c r="H901" s="100">
        <f>Godišnji!H900</f>
        <v>0</v>
      </c>
      <c r="I901" s="98">
        <f t="shared" si="877"/>
        <v>2500</v>
      </c>
      <c r="J901" s="52"/>
      <c r="K901" s="53"/>
      <c r="L901" s="98">
        <f t="shared" si="878"/>
        <v>0</v>
      </c>
      <c r="M901" s="52"/>
      <c r="N901" s="53"/>
      <c r="O901" s="98">
        <f t="shared" si="879"/>
        <v>0</v>
      </c>
      <c r="P901" s="52"/>
      <c r="Q901" s="53"/>
      <c r="R901" s="98">
        <f t="shared" si="880"/>
        <v>0</v>
      </c>
      <c r="S901" s="99">
        <f t="shared" si="881"/>
        <v>0</v>
      </c>
      <c r="T901" s="100">
        <f t="shared" si="882"/>
        <v>0</v>
      </c>
      <c r="U901" s="101">
        <f t="shared" si="883"/>
        <v>0</v>
      </c>
    </row>
    <row r="902" spans="1:21" hidden="1">
      <c r="A902" s="48"/>
      <c r="B902" s="43"/>
      <c r="C902" s="49"/>
      <c r="D902" s="71"/>
      <c r="E902" s="164">
        <v>613600</v>
      </c>
      <c r="F902" s="169" t="s">
        <v>82</v>
      </c>
      <c r="G902" s="99">
        <f>Godišnji!G901</f>
        <v>0</v>
      </c>
      <c r="H902" s="100">
        <f>Godišnji!H901</f>
        <v>0</v>
      </c>
      <c r="I902" s="98">
        <f t="shared" si="877"/>
        <v>0</v>
      </c>
      <c r="J902" s="52"/>
      <c r="K902" s="53"/>
      <c r="L902" s="98">
        <f t="shared" si="878"/>
        <v>0</v>
      </c>
      <c r="M902" s="52"/>
      <c r="N902" s="53"/>
      <c r="O902" s="98">
        <f t="shared" si="879"/>
        <v>0</v>
      </c>
      <c r="P902" s="52"/>
      <c r="Q902" s="53"/>
      <c r="R902" s="98">
        <f t="shared" si="880"/>
        <v>0</v>
      </c>
      <c r="S902" s="99">
        <f t="shared" si="881"/>
        <v>0</v>
      </c>
      <c r="T902" s="100">
        <f t="shared" si="882"/>
        <v>0</v>
      </c>
      <c r="U902" s="101">
        <f t="shared" si="883"/>
        <v>0</v>
      </c>
    </row>
    <row r="903" spans="1:21" hidden="1">
      <c r="A903" s="48"/>
      <c r="B903" s="43"/>
      <c r="C903" s="49"/>
      <c r="D903" s="71"/>
      <c r="E903" s="164">
        <v>613700</v>
      </c>
      <c r="F903" s="169" t="s">
        <v>80</v>
      </c>
      <c r="G903" s="99">
        <f>Godišnji!G902</f>
        <v>3000</v>
      </c>
      <c r="H903" s="100">
        <f>Godišnji!H902</f>
        <v>0</v>
      </c>
      <c r="I903" s="98">
        <f t="shared" si="877"/>
        <v>3000</v>
      </c>
      <c r="J903" s="52"/>
      <c r="K903" s="53"/>
      <c r="L903" s="98">
        <f t="shared" si="878"/>
        <v>0</v>
      </c>
      <c r="M903" s="52"/>
      <c r="N903" s="53"/>
      <c r="O903" s="98">
        <f t="shared" si="879"/>
        <v>0</v>
      </c>
      <c r="P903" s="52"/>
      <c r="Q903" s="53"/>
      <c r="R903" s="98">
        <f t="shared" si="880"/>
        <v>0</v>
      </c>
      <c r="S903" s="99">
        <f t="shared" si="881"/>
        <v>0</v>
      </c>
      <c r="T903" s="100">
        <f t="shared" si="882"/>
        <v>0</v>
      </c>
      <c r="U903" s="101">
        <f t="shared" si="883"/>
        <v>0</v>
      </c>
    </row>
    <row r="904" spans="1:21" hidden="1">
      <c r="A904" s="48"/>
      <c r="B904" s="43"/>
      <c r="C904" s="49"/>
      <c r="D904" s="71"/>
      <c r="E904" s="164">
        <v>613800</v>
      </c>
      <c r="F904" s="169" t="s">
        <v>83</v>
      </c>
      <c r="G904" s="99">
        <f>Godišnji!G903</f>
        <v>1000</v>
      </c>
      <c r="H904" s="100">
        <f>Godišnji!H903</f>
        <v>0</v>
      </c>
      <c r="I904" s="98">
        <f t="shared" si="877"/>
        <v>1000</v>
      </c>
      <c r="J904" s="52"/>
      <c r="K904" s="53"/>
      <c r="L904" s="98">
        <f t="shared" si="878"/>
        <v>0</v>
      </c>
      <c r="M904" s="52"/>
      <c r="N904" s="53"/>
      <c r="O904" s="98">
        <f t="shared" si="879"/>
        <v>0</v>
      </c>
      <c r="P904" s="52"/>
      <c r="Q904" s="53"/>
      <c r="R904" s="98">
        <f t="shared" si="880"/>
        <v>0</v>
      </c>
      <c r="S904" s="99">
        <f t="shared" si="881"/>
        <v>0</v>
      </c>
      <c r="T904" s="100">
        <f t="shared" si="882"/>
        <v>0</v>
      </c>
      <c r="U904" s="101">
        <f t="shared" si="883"/>
        <v>0</v>
      </c>
    </row>
    <row r="905" spans="1:21" hidden="1">
      <c r="A905" s="48"/>
      <c r="B905" s="43"/>
      <c r="C905" s="49"/>
      <c r="D905" s="71"/>
      <c r="E905" s="164">
        <v>613900</v>
      </c>
      <c r="F905" s="169" t="s">
        <v>81</v>
      </c>
      <c r="G905" s="99">
        <f>Godišnji!G904</f>
        <v>50000</v>
      </c>
      <c r="H905" s="100">
        <f>Godišnji!H904</f>
        <v>0</v>
      </c>
      <c r="I905" s="98">
        <f t="shared" si="877"/>
        <v>50000</v>
      </c>
      <c r="J905" s="52"/>
      <c r="K905" s="53"/>
      <c r="L905" s="98">
        <f t="shared" si="878"/>
        <v>0</v>
      </c>
      <c r="M905" s="52"/>
      <c r="N905" s="53"/>
      <c r="O905" s="98">
        <f t="shared" si="879"/>
        <v>0</v>
      </c>
      <c r="P905" s="52"/>
      <c r="Q905" s="53"/>
      <c r="R905" s="98">
        <f t="shared" si="880"/>
        <v>0</v>
      </c>
      <c r="S905" s="99">
        <f t="shared" si="881"/>
        <v>0</v>
      </c>
      <c r="T905" s="100">
        <f t="shared" si="882"/>
        <v>0</v>
      </c>
      <c r="U905" s="101">
        <f t="shared" si="883"/>
        <v>0</v>
      </c>
    </row>
    <row r="906" spans="1:21" hidden="1">
      <c r="A906" s="48"/>
      <c r="B906" s="43"/>
      <c r="C906" s="49"/>
      <c r="D906" s="71"/>
      <c r="E906" s="164">
        <v>613900</v>
      </c>
      <c r="F906" s="169" t="s">
        <v>84</v>
      </c>
      <c r="G906" s="99">
        <f>Godišnji!G905</f>
        <v>0</v>
      </c>
      <c r="H906" s="100">
        <f>Godišnji!H905</f>
        <v>0</v>
      </c>
      <c r="I906" s="98">
        <f t="shared" si="877"/>
        <v>0</v>
      </c>
      <c r="J906" s="52"/>
      <c r="K906" s="53"/>
      <c r="L906" s="98">
        <f t="shared" si="878"/>
        <v>0</v>
      </c>
      <c r="M906" s="52"/>
      <c r="N906" s="53"/>
      <c r="O906" s="98">
        <f t="shared" si="879"/>
        <v>0</v>
      </c>
      <c r="P906" s="52"/>
      <c r="Q906" s="53"/>
      <c r="R906" s="98">
        <f t="shared" si="880"/>
        <v>0</v>
      </c>
      <c r="S906" s="99">
        <f t="shared" si="881"/>
        <v>0</v>
      </c>
      <c r="T906" s="100">
        <f t="shared" si="882"/>
        <v>0</v>
      </c>
      <c r="U906" s="101">
        <f t="shared" si="883"/>
        <v>0</v>
      </c>
    </row>
    <row r="907" spans="1:21" hidden="1">
      <c r="A907" s="40"/>
      <c r="B907" s="41"/>
      <c r="C907" s="42"/>
      <c r="D907" s="71"/>
      <c r="E907" s="163">
        <v>821000</v>
      </c>
      <c r="F907" s="167" t="s">
        <v>85</v>
      </c>
      <c r="G907" s="94">
        <f>SUM(G908:G909)</f>
        <v>3000</v>
      </c>
      <c r="H907" s="95">
        <f t="shared" ref="H907:U907" si="884">SUM(H908:H909)</f>
        <v>0</v>
      </c>
      <c r="I907" s="96">
        <f t="shared" si="884"/>
        <v>3000</v>
      </c>
      <c r="J907" s="94">
        <f t="shared" si="884"/>
        <v>0</v>
      </c>
      <c r="K907" s="95">
        <f t="shared" si="884"/>
        <v>0</v>
      </c>
      <c r="L907" s="96">
        <f t="shared" si="884"/>
        <v>0</v>
      </c>
      <c r="M907" s="94">
        <f t="shared" si="884"/>
        <v>0</v>
      </c>
      <c r="N907" s="95">
        <f t="shared" si="884"/>
        <v>0</v>
      </c>
      <c r="O907" s="96">
        <f t="shared" si="884"/>
        <v>0</v>
      </c>
      <c r="P907" s="94">
        <f t="shared" si="884"/>
        <v>0</v>
      </c>
      <c r="Q907" s="95">
        <f t="shared" si="884"/>
        <v>0</v>
      </c>
      <c r="R907" s="96">
        <f t="shared" si="884"/>
        <v>0</v>
      </c>
      <c r="S907" s="94">
        <f t="shared" si="884"/>
        <v>0</v>
      </c>
      <c r="T907" s="95">
        <f t="shared" si="884"/>
        <v>0</v>
      </c>
      <c r="U907" s="97">
        <f t="shared" si="884"/>
        <v>0</v>
      </c>
    </row>
    <row r="908" spans="1:21" hidden="1">
      <c r="A908" s="48"/>
      <c r="B908" s="43"/>
      <c r="C908" s="49"/>
      <c r="D908" s="71"/>
      <c r="E908" s="164">
        <v>821200</v>
      </c>
      <c r="F908" s="168" t="s">
        <v>86</v>
      </c>
      <c r="G908" s="99">
        <f>Godišnji!G907</f>
        <v>0</v>
      </c>
      <c r="H908" s="100">
        <f>Godišnji!H907</f>
        <v>0</v>
      </c>
      <c r="I908" s="98">
        <f>SUM(G908:H908)</f>
        <v>0</v>
      </c>
      <c r="J908" s="52"/>
      <c r="K908" s="53"/>
      <c r="L908" s="98">
        <f>SUM(J908:K908)</f>
        <v>0</v>
      </c>
      <c r="M908" s="52"/>
      <c r="N908" s="53"/>
      <c r="O908" s="98">
        <f>SUM(M908:N908)</f>
        <v>0</v>
      </c>
      <c r="P908" s="52"/>
      <c r="Q908" s="53"/>
      <c r="R908" s="98">
        <f>SUM(P908:Q908)</f>
        <v>0</v>
      </c>
      <c r="S908" s="99">
        <f t="shared" ref="S908:S909" si="885">P908+M908+J908</f>
        <v>0</v>
      </c>
      <c r="T908" s="100">
        <f t="shared" ref="T908:T909" si="886">Q908+N908+K908</f>
        <v>0</v>
      </c>
      <c r="U908" s="101">
        <f>SUM(S908:T908)</f>
        <v>0</v>
      </c>
    </row>
    <row r="909" spans="1:21" ht="12.75" hidden="1" thickBot="1">
      <c r="A909" s="55"/>
      <c r="B909" s="56"/>
      <c r="C909" s="57"/>
      <c r="D909" s="81"/>
      <c r="E909" s="165">
        <v>821300</v>
      </c>
      <c r="F909" s="170" t="s">
        <v>87</v>
      </c>
      <c r="G909" s="103">
        <f>Godišnji!G908</f>
        <v>3000</v>
      </c>
      <c r="H909" s="104">
        <f>Godišnji!H908</f>
        <v>0</v>
      </c>
      <c r="I909" s="102">
        <f>SUM(G909:H909)</f>
        <v>3000</v>
      </c>
      <c r="J909" s="60"/>
      <c r="K909" s="61"/>
      <c r="L909" s="102">
        <f>SUM(J909:K909)</f>
        <v>0</v>
      </c>
      <c r="M909" s="60"/>
      <c r="N909" s="61"/>
      <c r="O909" s="102">
        <f>SUM(M909:N909)</f>
        <v>0</v>
      </c>
      <c r="P909" s="60"/>
      <c r="Q909" s="61"/>
      <c r="R909" s="102">
        <f>SUM(P909:Q909)</f>
        <v>0</v>
      </c>
      <c r="S909" s="103">
        <f t="shared" si="885"/>
        <v>0</v>
      </c>
      <c r="T909" s="104">
        <f t="shared" si="886"/>
        <v>0</v>
      </c>
      <c r="U909" s="105">
        <f>SUM(S909:T909)</f>
        <v>0</v>
      </c>
    </row>
    <row r="910" spans="1:21" ht="12.75" hidden="1" thickBot="1">
      <c r="A910" s="62"/>
      <c r="B910" s="63"/>
      <c r="C910" s="64"/>
      <c r="D910" s="87"/>
      <c r="E910" s="63"/>
      <c r="F910" s="171" t="s">
        <v>202</v>
      </c>
      <c r="G910" s="106">
        <f>G890+G894+G896+G907</f>
        <v>593040</v>
      </c>
      <c r="H910" s="107">
        <f t="shared" ref="H910:U910" si="887">H890+H894+H896+H907</f>
        <v>0</v>
      </c>
      <c r="I910" s="108">
        <f t="shared" si="887"/>
        <v>593040</v>
      </c>
      <c r="J910" s="106">
        <f t="shared" si="887"/>
        <v>0</v>
      </c>
      <c r="K910" s="107">
        <f t="shared" si="887"/>
        <v>0</v>
      </c>
      <c r="L910" s="108">
        <f t="shared" si="887"/>
        <v>0</v>
      </c>
      <c r="M910" s="106">
        <f t="shared" si="887"/>
        <v>0</v>
      </c>
      <c r="N910" s="107">
        <f t="shared" si="887"/>
        <v>0</v>
      </c>
      <c r="O910" s="108">
        <f t="shared" si="887"/>
        <v>0</v>
      </c>
      <c r="P910" s="106">
        <f t="shared" si="887"/>
        <v>0</v>
      </c>
      <c r="Q910" s="107">
        <f t="shared" si="887"/>
        <v>0</v>
      </c>
      <c r="R910" s="108">
        <f t="shared" si="887"/>
        <v>0</v>
      </c>
      <c r="S910" s="106">
        <f t="shared" si="887"/>
        <v>0</v>
      </c>
      <c r="T910" s="107">
        <f t="shared" si="887"/>
        <v>0</v>
      </c>
      <c r="U910" s="109">
        <f t="shared" si="887"/>
        <v>0</v>
      </c>
    </row>
    <row r="911" spans="1:21" hidden="1">
      <c r="G911" s="179"/>
      <c r="H911" s="179"/>
      <c r="I911" s="179"/>
      <c r="U911" s="137"/>
    </row>
    <row r="912" spans="1:21" hidden="1">
      <c r="A912" s="172" t="s">
        <v>203</v>
      </c>
      <c r="B912" s="173" t="s">
        <v>67</v>
      </c>
      <c r="C912" s="174" t="s">
        <v>68</v>
      </c>
      <c r="D912" s="71"/>
      <c r="E912" s="43"/>
      <c r="F912" s="167" t="s">
        <v>204</v>
      </c>
      <c r="G912" s="180"/>
      <c r="H912" s="181"/>
      <c r="I912" s="182"/>
      <c r="J912" s="48"/>
      <c r="K912" s="43"/>
      <c r="L912" s="49"/>
      <c r="M912" s="48"/>
      <c r="N912" s="43"/>
      <c r="O912" s="49"/>
      <c r="P912" s="48"/>
      <c r="Q912" s="43"/>
      <c r="R912" s="49"/>
      <c r="S912" s="48"/>
      <c r="T912" s="43"/>
      <c r="U912" s="74"/>
    </row>
    <row r="913" spans="1:21" hidden="1">
      <c r="A913" s="40"/>
      <c r="B913" s="41"/>
      <c r="C913" s="42"/>
      <c r="D913" s="71"/>
      <c r="E913" s="163">
        <v>611000</v>
      </c>
      <c r="F913" s="167" t="s">
        <v>69</v>
      </c>
      <c r="G913" s="94">
        <f>SUM(G914:G916)</f>
        <v>376990</v>
      </c>
      <c r="H913" s="95">
        <f t="shared" ref="H913:U913" si="888">SUM(H914:H916)</f>
        <v>0</v>
      </c>
      <c r="I913" s="96">
        <f t="shared" si="888"/>
        <v>376990</v>
      </c>
      <c r="J913" s="94">
        <f t="shared" si="888"/>
        <v>0</v>
      </c>
      <c r="K913" s="95">
        <f t="shared" si="888"/>
        <v>0</v>
      </c>
      <c r="L913" s="96">
        <f t="shared" si="888"/>
        <v>0</v>
      </c>
      <c r="M913" s="94">
        <f t="shared" si="888"/>
        <v>0</v>
      </c>
      <c r="N913" s="95">
        <f t="shared" si="888"/>
        <v>0</v>
      </c>
      <c r="O913" s="96">
        <f t="shared" si="888"/>
        <v>0</v>
      </c>
      <c r="P913" s="94">
        <f t="shared" si="888"/>
        <v>0</v>
      </c>
      <c r="Q913" s="95">
        <f t="shared" si="888"/>
        <v>0</v>
      </c>
      <c r="R913" s="96">
        <f t="shared" si="888"/>
        <v>0</v>
      </c>
      <c r="S913" s="94">
        <f t="shared" si="888"/>
        <v>0</v>
      </c>
      <c r="T913" s="95">
        <f t="shared" si="888"/>
        <v>0</v>
      </c>
      <c r="U913" s="97">
        <f t="shared" si="888"/>
        <v>0</v>
      </c>
    </row>
    <row r="914" spans="1:21" hidden="1">
      <c r="A914" s="48"/>
      <c r="B914" s="43"/>
      <c r="C914" s="49"/>
      <c r="D914" s="71"/>
      <c r="E914" s="164">
        <v>611100</v>
      </c>
      <c r="F914" s="168" t="s">
        <v>70</v>
      </c>
      <c r="G914" s="99">
        <f>Godišnji!G913</f>
        <v>321270</v>
      </c>
      <c r="H914" s="100">
        <f>Godišnji!H913</f>
        <v>0</v>
      </c>
      <c r="I914" s="98">
        <f>SUM(G914:H914)</f>
        <v>321270</v>
      </c>
      <c r="J914" s="52"/>
      <c r="K914" s="53"/>
      <c r="L914" s="98">
        <f>SUM(J914:K914)</f>
        <v>0</v>
      </c>
      <c r="M914" s="52"/>
      <c r="N914" s="53"/>
      <c r="O914" s="98">
        <f>SUM(M914:N914)</f>
        <v>0</v>
      </c>
      <c r="P914" s="52"/>
      <c r="Q914" s="53"/>
      <c r="R914" s="98">
        <f>SUM(P914:Q914)</f>
        <v>0</v>
      </c>
      <c r="S914" s="99">
        <f>P914+M914+J914</f>
        <v>0</v>
      </c>
      <c r="T914" s="100">
        <f>Q914+N914+K914</f>
        <v>0</v>
      </c>
      <c r="U914" s="101">
        <f>SUM(S914:T914)</f>
        <v>0</v>
      </c>
    </row>
    <row r="915" spans="1:21" hidden="1">
      <c r="A915" s="48"/>
      <c r="B915" s="43"/>
      <c r="C915" s="49"/>
      <c r="D915" s="71"/>
      <c r="E915" s="164">
        <v>611200</v>
      </c>
      <c r="F915" s="168" t="s">
        <v>71</v>
      </c>
      <c r="G915" s="99">
        <f>Godišnji!G914</f>
        <v>55720</v>
      </c>
      <c r="H915" s="100">
        <f>Godišnji!H914</f>
        <v>0</v>
      </c>
      <c r="I915" s="98">
        <f t="shared" ref="I915:I916" si="889">SUM(G915:H915)</f>
        <v>55720</v>
      </c>
      <c r="J915" s="52"/>
      <c r="K915" s="53"/>
      <c r="L915" s="98">
        <f t="shared" ref="L915:L916" si="890">SUM(J915:K915)</f>
        <v>0</v>
      </c>
      <c r="M915" s="52"/>
      <c r="N915" s="53"/>
      <c r="O915" s="98">
        <f t="shared" ref="O915:O916" si="891">SUM(M915:N915)</f>
        <v>0</v>
      </c>
      <c r="P915" s="52"/>
      <c r="Q915" s="53"/>
      <c r="R915" s="98">
        <f t="shared" ref="R915:R916" si="892">SUM(P915:Q915)</f>
        <v>0</v>
      </c>
      <c r="S915" s="99">
        <f t="shared" ref="S915:S916" si="893">P915+M915+J915</f>
        <v>0</v>
      </c>
      <c r="T915" s="100">
        <f t="shared" ref="T915:T916" si="894">Q915+N915+K915</f>
        <v>0</v>
      </c>
      <c r="U915" s="101">
        <f t="shared" ref="U915:U916" si="895">SUM(S915:T915)</f>
        <v>0</v>
      </c>
    </row>
    <row r="916" spans="1:21" hidden="1">
      <c r="A916" s="48"/>
      <c r="B916" s="43"/>
      <c r="C916" s="49"/>
      <c r="D916" s="71"/>
      <c r="E916" s="164">
        <v>611200</v>
      </c>
      <c r="F916" s="168" t="s">
        <v>72</v>
      </c>
      <c r="G916" s="99">
        <f>Godišnji!G915</f>
        <v>0</v>
      </c>
      <c r="H916" s="100">
        <f>Godišnji!H915</f>
        <v>0</v>
      </c>
      <c r="I916" s="98">
        <f t="shared" si="889"/>
        <v>0</v>
      </c>
      <c r="J916" s="52"/>
      <c r="K916" s="53"/>
      <c r="L916" s="98">
        <f t="shared" si="890"/>
        <v>0</v>
      </c>
      <c r="M916" s="52"/>
      <c r="N916" s="53"/>
      <c r="O916" s="98">
        <f t="shared" si="891"/>
        <v>0</v>
      </c>
      <c r="P916" s="52"/>
      <c r="Q916" s="53"/>
      <c r="R916" s="98">
        <f t="shared" si="892"/>
        <v>0</v>
      </c>
      <c r="S916" s="99">
        <f t="shared" si="893"/>
        <v>0</v>
      </c>
      <c r="T916" s="100">
        <f t="shared" si="894"/>
        <v>0</v>
      </c>
      <c r="U916" s="101">
        <f t="shared" si="895"/>
        <v>0</v>
      </c>
    </row>
    <row r="917" spans="1:21" hidden="1">
      <c r="A917" s="40"/>
      <c r="B917" s="41"/>
      <c r="C917" s="42"/>
      <c r="D917" s="71"/>
      <c r="E917" s="163">
        <v>612000</v>
      </c>
      <c r="F917" s="167" t="s">
        <v>73</v>
      </c>
      <c r="G917" s="94">
        <f>G918</f>
        <v>35290</v>
      </c>
      <c r="H917" s="95">
        <f t="shared" ref="H917:U917" si="896">H918</f>
        <v>0</v>
      </c>
      <c r="I917" s="96">
        <f t="shared" si="896"/>
        <v>35290</v>
      </c>
      <c r="J917" s="94">
        <f t="shared" si="896"/>
        <v>0</v>
      </c>
      <c r="K917" s="95">
        <f t="shared" si="896"/>
        <v>0</v>
      </c>
      <c r="L917" s="96">
        <f t="shared" si="896"/>
        <v>0</v>
      </c>
      <c r="M917" s="94">
        <f t="shared" si="896"/>
        <v>0</v>
      </c>
      <c r="N917" s="95">
        <f t="shared" si="896"/>
        <v>0</v>
      </c>
      <c r="O917" s="96">
        <f t="shared" si="896"/>
        <v>0</v>
      </c>
      <c r="P917" s="94">
        <f t="shared" si="896"/>
        <v>0</v>
      </c>
      <c r="Q917" s="95">
        <f t="shared" si="896"/>
        <v>0</v>
      </c>
      <c r="R917" s="96">
        <f t="shared" si="896"/>
        <v>0</v>
      </c>
      <c r="S917" s="94">
        <f t="shared" si="896"/>
        <v>0</v>
      </c>
      <c r="T917" s="95">
        <f t="shared" si="896"/>
        <v>0</v>
      </c>
      <c r="U917" s="97">
        <f t="shared" si="896"/>
        <v>0</v>
      </c>
    </row>
    <row r="918" spans="1:21" hidden="1">
      <c r="A918" s="48"/>
      <c r="B918" s="43"/>
      <c r="C918" s="49"/>
      <c r="D918" s="71"/>
      <c r="E918" s="164">
        <v>612100</v>
      </c>
      <c r="F918" s="168" t="s">
        <v>73</v>
      </c>
      <c r="G918" s="99">
        <f>Godišnji!G917</f>
        <v>35290</v>
      </c>
      <c r="H918" s="100">
        <f>Godišnji!H917</f>
        <v>0</v>
      </c>
      <c r="I918" s="98">
        <f>SUM(G918:H918)</f>
        <v>35290</v>
      </c>
      <c r="J918" s="52"/>
      <c r="K918" s="53"/>
      <c r="L918" s="98">
        <f>SUM(J918:K918)</f>
        <v>0</v>
      </c>
      <c r="M918" s="52"/>
      <c r="N918" s="53"/>
      <c r="O918" s="98">
        <f>SUM(M918:N918)</f>
        <v>0</v>
      </c>
      <c r="P918" s="52"/>
      <c r="Q918" s="53"/>
      <c r="R918" s="98">
        <f>SUM(P918:Q918)</f>
        <v>0</v>
      </c>
      <c r="S918" s="99">
        <f>P918+M918+J918</f>
        <v>0</v>
      </c>
      <c r="T918" s="100">
        <f>Q918+N918+K918</f>
        <v>0</v>
      </c>
      <c r="U918" s="101">
        <f>SUM(S918:T918)</f>
        <v>0</v>
      </c>
    </row>
    <row r="919" spans="1:21" hidden="1">
      <c r="A919" s="40"/>
      <c r="B919" s="41"/>
      <c r="C919" s="42"/>
      <c r="D919" s="71"/>
      <c r="E919" s="163">
        <v>613000</v>
      </c>
      <c r="F919" s="167" t="s">
        <v>74</v>
      </c>
      <c r="G919" s="94">
        <f>SUM(G920:G929)</f>
        <v>29700</v>
      </c>
      <c r="H919" s="95">
        <f t="shared" ref="H919:U919" si="897">SUM(H920:H929)</f>
        <v>0</v>
      </c>
      <c r="I919" s="96">
        <f t="shared" si="897"/>
        <v>29700</v>
      </c>
      <c r="J919" s="94">
        <f t="shared" si="897"/>
        <v>0</v>
      </c>
      <c r="K919" s="95">
        <f t="shared" si="897"/>
        <v>0</v>
      </c>
      <c r="L919" s="96">
        <f t="shared" si="897"/>
        <v>0</v>
      </c>
      <c r="M919" s="94">
        <f t="shared" si="897"/>
        <v>0</v>
      </c>
      <c r="N919" s="95">
        <f t="shared" si="897"/>
        <v>0</v>
      </c>
      <c r="O919" s="96">
        <f t="shared" si="897"/>
        <v>0</v>
      </c>
      <c r="P919" s="94">
        <f t="shared" si="897"/>
        <v>0</v>
      </c>
      <c r="Q919" s="95">
        <f t="shared" si="897"/>
        <v>0</v>
      </c>
      <c r="R919" s="96">
        <f t="shared" si="897"/>
        <v>0</v>
      </c>
      <c r="S919" s="94">
        <f t="shared" si="897"/>
        <v>0</v>
      </c>
      <c r="T919" s="95">
        <f t="shared" si="897"/>
        <v>0</v>
      </c>
      <c r="U919" s="97">
        <f t="shared" si="897"/>
        <v>0</v>
      </c>
    </row>
    <row r="920" spans="1:21" hidden="1">
      <c r="A920" s="48"/>
      <c r="B920" s="43"/>
      <c r="C920" s="49"/>
      <c r="D920" s="71"/>
      <c r="E920" s="164">
        <v>613100</v>
      </c>
      <c r="F920" s="169" t="s">
        <v>75</v>
      </c>
      <c r="G920" s="99">
        <f>Godišnji!G919</f>
        <v>2500</v>
      </c>
      <c r="H920" s="100">
        <f>Godišnji!H919</f>
        <v>0</v>
      </c>
      <c r="I920" s="98">
        <f t="shared" ref="I920:I929" si="898">SUM(G920:H920)</f>
        <v>2500</v>
      </c>
      <c r="J920" s="52"/>
      <c r="K920" s="53"/>
      <c r="L920" s="98">
        <f t="shared" ref="L920:L929" si="899">SUM(J920:K920)</f>
        <v>0</v>
      </c>
      <c r="M920" s="52"/>
      <c r="N920" s="53"/>
      <c r="O920" s="98">
        <f t="shared" ref="O920:O929" si="900">SUM(M920:N920)</f>
        <v>0</v>
      </c>
      <c r="P920" s="52"/>
      <c r="Q920" s="53"/>
      <c r="R920" s="98">
        <f t="shared" ref="R920:R929" si="901">SUM(P920:Q920)</f>
        <v>0</v>
      </c>
      <c r="S920" s="99">
        <f t="shared" ref="S920:S929" si="902">P920+M920+J920</f>
        <v>0</v>
      </c>
      <c r="T920" s="100">
        <f t="shared" ref="T920:T929" si="903">Q920+N920+K920</f>
        <v>0</v>
      </c>
      <c r="U920" s="101">
        <f t="shared" ref="U920:U929" si="904">SUM(S920:T920)</f>
        <v>0</v>
      </c>
    </row>
    <row r="921" spans="1:21" hidden="1">
      <c r="A921" s="48"/>
      <c r="B921" s="43"/>
      <c r="C921" s="49"/>
      <c r="D921" s="71"/>
      <c r="E921" s="164">
        <v>613200</v>
      </c>
      <c r="F921" s="169" t="s">
        <v>76</v>
      </c>
      <c r="G921" s="99">
        <f>Godišnji!G920</f>
        <v>7000</v>
      </c>
      <c r="H921" s="100">
        <f>Godišnji!H920</f>
        <v>0</v>
      </c>
      <c r="I921" s="98">
        <f t="shared" si="898"/>
        <v>7000</v>
      </c>
      <c r="J921" s="52"/>
      <c r="K921" s="53"/>
      <c r="L921" s="98">
        <f t="shared" si="899"/>
        <v>0</v>
      </c>
      <c r="M921" s="52"/>
      <c r="N921" s="53"/>
      <c r="O921" s="98">
        <f t="shared" si="900"/>
        <v>0</v>
      </c>
      <c r="P921" s="52"/>
      <c r="Q921" s="53"/>
      <c r="R921" s="98">
        <f t="shared" si="901"/>
        <v>0</v>
      </c>
      <c r="S921" s="99">
        <f t="shared" si="902"/>
        <v>0</v>
      </c>
      <c r="T921" s="100">
        <f t="shared" si="903"/>
        <v>0</v>
      </c>
      <c r="U921" s="101">
        <f t="shared" si="904"/>
        <v>0</v>
      </c>
    </row>
    <row r="922" spans="1:21" hidden="1">
      <c r="A922" s="48"/>
      <c r="B922" s="43"/>
      <c r="C922" s="49"/>
      <c r="D922" s="71"/>
      <c r="E922" s="164">
        <v>613300</v>
      </c>
      <c r="F922" s="169" t="s">
        <v>77</v>
      </c>
      <c r="G922" s="99">
        <f>Godišnji!G921</f>
        <v>5500</v>
      </c>
      <c r="H922" s="100">
        <f>Godišnji!H921</f>
        <v>0</v>
      </c>
      <c r="I922" s="98">
        <f t="shared" si="898"/>
        <v>5500</v>
      </c>
      <c r="J922" s="52"/>
      <c r="K922" s="53"/>
      <c r="L922" s="98">
        <f t="shared" si="899"/>
        <v>0</v>
      </c>
      <c r="M922" s="52"/>
      <c r="N922" s="53"/>
      <c r="O922" s="98">
        <f t="shared" si="900"/>
        <v>0</v>
      </c>
      <c r="P922" s="52"/>
      <c r="Q922" s="53"/>
      <c r="R922" s="98">
        <f t="shared" si="901"/>
        <v>0</v>
      </c>
      <c r="S922" s="99">
        <f t="shared" si="902"/>
        <v>0</v>
      </c>
      <c r="T922" s="100">
        <f t="shared" si="903"/>
        <v>0</v>
      </c>
      <c r="U922" s="101">
        <f t="shared" si="904"/>
        <v>0</v>
      </c>
    </row>
    <row r="923" spans="1:21" hidden="1">
      <c r="A923" s="48"/>
      <c r="B923" s="43"/>
      <c r="C923" s="49"/>
      <c r="D923" s="71"/>
      <c r="E923" s="164">
        <v>613400</v>
      </c>
      <c r="F923" s="169" t="s">
        <v>78</v>
      </c>
      <c r="G923" s="99">
        <f>Godišnji!G922</f>
        <v>1500</v>
      </c>
      <c r="H923" s="100">
        <f>Godišnji!H922</f>
        <v>0</v>
      </c>
      <c r="I923" s="98">
        <f t="shared" si="898"/>
        <v>1500</v>
      </c>
      <c r="J923" s="52"/>
      <c r="K923" s="53"/>
      <c r="L923" s="98">
        <f t="shared" si="899"/>
        <v>0</v>
      </c>
      <c r="M923" s="52"/>
      <c r="N923" s="53"/>
      <c r="O923" s="98">
        <f t="shared" si="900"/>
        <v>0</v>
      </c>
      <c r="P923" s="52"/>
      <c r="Q923" s="53"/>
      <c r="R923" s="98">
        <f t="shared" si="901"/>
        <v>0</v>
      </c>
      <c r="S923" s="99">
        <f t="shared" si="902"/>
        <v>0</v>
      </c>
      <c r="T923" s="100">
        <f t="shared" si="903"/>
        <v>0</v>
      </c>
      <c r="U923" s="101">
        <f t="shared" si="904"/>
        <v>0</v>
      </c>
    </row>
    <row r="924" spans="1:21" hidden="1">
      <c r="A924" s="48"/>
      <c r="B924" s="43"/>
      <c r="C924" s="49"/>
      <c r="D924" s="71"/>
      <c r="E924" s="164">
        <v>613500</v>
      </c>
      <c r="F924" s="169" t="s">
        <v>79</v>
      </c>
      <c r="G924" s="99">
        <f>Godišnji!G923</f>
        <v>5500</v>
      </c>
      <c r="H924" s="100">
        <f>Godišnji!H923</f>
        <v>0</v>
      </c>
      <c r="I924" s="98">
        <f t="shared" si="898"/>
        <v>5500</v>
      </c>
      <c r="J924" s="52"/>
      <c r="K924" s="53"/>
      <c r="L924" s="98">
        <f t="shared" si="899"/>
        <v>0</v>
      </c>
      <c r="M924" s="52"/>
      <c r="N924" s="53"/>
      <c r="O924" s="98">
        <f t="shared" si="900"/>
        <v>0</v>
      </c>
      <c r="P924" s="52"/>
      <c r="Q924" s="53"/>
      <c r="R924" s="98">
        <f t="shared" si="901"/>
        <v>0</v>
      </c>
      <c r="S924" s="99">
        <f t="shared" si="902"/>
        <v>0</v>
      </c>
      <c r="T924" s="100">
        <f t="shared" si="903"/>
        <v>0</v>
      </c>
      <c r="U924" s="101">
        <f t="shared" si="904"/>
        <v>0</v>
      </c>
    </row>
    <row r="925" spans="1:21" hidden="1">
      <c r="A925" s="48"/>
      <c r="B925" s="43"/>
      <c r="C925" s="49"/>
      <c r="D925" s="71"/>
      <c r="E925" s="164">
        <v>613600</v>
      </c>
      <c r="F925" s="169" t="s">
        <v>82</v>
      </c>
      <c r="G925" s="99">
        <f>Godišnji!G924</f>
        <v>0</v>
      </c>
      <c r="H925" s="100">
        <f>Godišnji!H924</f>
        <v>0</v>
      </c>
      <c r="I925" s="98">
        <f t="shared" si="898"/>
        <v>0</v>
      </c>
      <c r="J925" s="52"/>
      <c r="K925" s="53"/>
      <c r="L925" s="98">
        <f t="shared" si="899"/>
        <v>0</v>
      </c>
      <c r="M925" s="52"/>
      <c r="N925" s="53"/>
      <c r="O925" s="98">
        <f t="shared" si="900"/>
        <v>0</v>
      </c>
      <c r="P925" s="52"/>
      <c r="Q925" s="53"/>
      <c r="R925" s="98">
        <f t="shared" si="901"/>
        <v>0</v>
      </c>
      <c r="S925" s="99">
        <f t="shared" si="902"/>
        <v>0</v>
      </c>
      <c r="T925" s="100">
        <f t="shared" si="903"/>
        <v>0</v>
      </c>
      <c r="U925" s="101">
        <f t="shared" si="904"/>
        <v>0</v>
      </c>
    </row>
    <row r="926" spans="1:21" hidden="1">
      <c r="A926" s="48"/>
      <c r="B926" s="43"/>
      <c r="C926" s="49"/>
      <c r="D926" s="71"/>
      <c r="E926" s="164">
        <v>613700</v>
      </c>
      <c r="F926" s="169" t="s">
        <v>80</v>
      </c>
      <c r="G926" s="99">
        <f>Godišnji!G925</f>
        <v>4000</v>
      </c>
      <c r="H926" s="100">
        <f>Godišnji!H925</f>
        <v>0</v>
      </c>
      <c r="I926" s="98">
        <f t="shared" si="898"/>
        <v>4000</v>
      </c>
      <c r="J926" s="52"/>
      <c r="K926" s="53"/>
      <c r="L926" s="98">
        <f t="shared" si="899"/>
        <v>0</v>
      </c>
      <c r="M926" s="52"/>
      <c r="N926" s="53"/>
      <c r="O926" s="98">
        <f t="shared" si="900"/>
        <v>0</v>
      </c>
      <c r="P926" s="52"/>
      <c r="Q926" s="53"/>
      <c r="R926" s="98">
        <f t="shared" si="901"/>
        <v>0</v>
      </c>
      <c r="S926" s="99">
        <f t="shared" si="902"/>
        <v>0</v>
      </c>
      <c r="T926" s="100">
        <f t="shared" si="903"/>
        <v>0</v>
      </c>
      <c r="U926" s="101">
        <f t="shared" si="904"/>
        <v>0</v>
      </c>
    </row>
    <row r="927" spans="1:21" hidden="1">
      <c r="A927" s="48"/>
      <c r="B927" s="43"/>
      <c r="C927" s="49"/>
      <c r="D927" s="71"/>
      <c r="E927" s="164">
        <v>613800</v>
      </c>
      <c r="F927" s="169" t="s">
        <v>83</v>
      </c>
      <c r="G927" s="99">
        <f>Godišnji!G926</f>
        <v>1200</v>
      </c>
      <c r="H927" s="100">
        <f>Godišnji!H926</f>
        <v>0</v>
      </c>
      <c r="I927" s="98">
        <f t="shared" si="898"/>
        <v>1200</v>
      </c>
      <c r="J927" s="52"/>
      <c r="K927" s="53"/>
      <c r="L927" s="98">
        <f t="shared" si="899"/>
        <v>0</v>
      </c>
      <c r="M927" s="52"/>
      <c r="N927" s="53"/>
      <c r="O927" s="98">
        <f t="shared" si="900"/>
        <v>0</v>
      </c>
      <c r="P927" s="52"/>
      <c r="Q927" s="53"/>
      <c r="R927" s="98">
        <f t="shared" si="901"/>
        <v>0</v>
      </c>
      <c r="S927" s="99">
        <f t="shared" si="902"/>
        <v>0</v>
      </c>
      <c r="T927" s="100">
        <f t="shared" si="903"/>
        <v>0</v>
      </c>
      <c r="U927" s="101">
        <f t="shared" si="904"/>
        <v>0</v>
      </c>
    </row>
    <row r="928" spans="1:21" hidden="1">
      <c r="A928" s="48"/>
      <c r="B928" s="43"/>
      <c r="C928" s="49"/>
      <c r="D928" s="71"/>
      <c r="E928" s="164">
        <v>613900</v>
      </c>
      <c r="F928" s="169" t="s">
        <v>81</v>
      </c>
      <c r="G928" s="99">
        <f>Godišnji!G927</f>
        <v>2500</v>
      </c>
      <c r="H928" s="100">
        <f>Godišnji!H927</f>
        <v>0</v>
      </c>
      <c r="I928" s="98">
        <f t="shared" si="898"/>
        <v>2500</v>
      </c>
      <c r="J928" s="52"/>
      <c r="K928" s="53"/>
      <c r="L928" s="98">
        <f t="shared" si="899"/>
        <v>0</v>
      </c>
      <c r="M928" s="52"/>
      <c r="N928" s="53"/>
      <c r="O928" s="98">
        <f t="shared" si="900"/>
        <v>0</v>
      </c>
      <c r="P928" s="52"/>
      <c r="Q928" s="53"/>
      <c r="R928" s="98">
        <f t="shared" si="901"/>
        <v>0</v>
      </c>
      <c r="S928" s="99">
        <f t="shared" si="902"/>
        <v>0</v>
      </c>
      <c r="T928" s="100">
        <f t="shared" si="903"/>
        <v>0</v>
      </c>
      <c r="U928" s="101">
        <f t="shared" si="904"/>
        <v>0</v>
      </c>
    </row>
    <row r="929" spans="1:21" hidden="1">
      <c r="A929" s="48"/>
      <c r="B929" s="43"/>
      <c r="C929" s="49"/>
      <c r="D929" s="71"/>
      <c r="E929" s="164">
        <v>613900</v>
      </c>
      <c r="F929" s="169" t="s">
        <v>84</v>
      </c>
      <c r="G929" s="99">
        <f>Godišnji!G928</f>
        <v>0</v>
      </c>
      <c r="H929" s="100">
        <f>Godišnji!H928</f>
        <v>0</v>
      </c>
      <c r="I929" s="98">
        <f t="shared" si="898"/>
        <v>0</v>
      </c>
      <c r="J929" s="52"/>
      <c r="K929" s="53"/>
      <c r="L929" s="98">
        <f t="shared" si="899"/>
        <v>0</v>
      </c>
      <c r="M929" s="52"/>
      <c r="N929" s="53"/>
      <c r="O929" s="98">
        <f t="shared" si="900"/>
        <v>0</v>
      </c>
      <c r="P929" s="52"/>
      <c r="Q929" s="53"/>
      <c r="R929" s="98">
        <f t="shared" si="901"/>
        <v>0</v>
      </c>
      <c r="S929" s="99">
        <f t="shared" si="902"/>
        <v>0</v>
      </c>
      <c r="T929" s="100">
        <f t="shared" si="903"/>
        <v>0</v>
      </c>
      <c r="U929" s="101">
        <f t="shared" si="904"/>
        <v>0</v>
      </c>
    </row>
    <row r="930" spans="1:21" hidden="1">
      <c r="A930" s="40"/>
      <c r="B930" s="41"/>
      <c r="C930" s="42"/>
      <c r="D930" s="71"/>
      <c r="E930" s="163">
        <v>821000</v>
      </c>
      <c r="F930" s="167" t="s">
        <v>85</v>
      </c>
      <c r="G930" s="94">
        <f>SUM(G931:G932)</f>
        <v>2000</v>
      </c>
      <c r="H930" s="95">
        <f t="shared" ref="H930:U930" si="905">SUM(H931:H932)</f>
        <v>0</v>
      </c>
      <c r="I930" s="96">
        <f t="shared" si="905"/>
        <v>2000</v>
      </c>
      <c r="J930" s="94">
        <f t="shared" si="905"/>
        <v>0</v>
      </c>
      <c r="K930" s="95">
        <f t="shared" si="905"/>
        <v>0</v>
      </c>
      <c r="L930" s="96">
        <f t="shared" si="905"/>
        <v>0</v>
      </c>
      <c r="M930" s="94">
        <f t="shared" si="905"/>
        <v>0</v>
      </c>
      <c r="N930" s="95">
        <f t="shared" si="905"/>
        <v>0</v>
      </c>
      <c r="O930" s="96">
        <f t="shared" si="905"/>
        <v>0</v>
      </c>
      <c r="P930" s="94">
        <f t="shared" si="905"/>
        <v>0</v>
      </c>
      <c r="Q930" s="95">
        <f t="shared" si="905"/>
        <v>0</v>
      </c>
      <c r="R930" s="96">
        <f t="shared" si="905"/>
        <v>0</v>
      </c>
      <c r="S930" s="94">
        <f t="shared" si="905"/>
        <v>0</v>
      </c>
      <c r="T930" s="95">
        <f t="shared" si="905"/>
        <v>0</v>
      </c>
      <c r="U930" s="97">
        <f t="shared" si="905"/>
        <v>0</v>
      </c>
    </row>
    <row r="931" spans="1:21" hidden="1">
      <c r="A931" s="48"/>
      <c r="B931" s="43"/>
      <c r="C931" s="49"/>
      <c r="D931" s="71"/>
      <c r="E931" s="164">
        <v>821200</v>
      </c>
      <c r="F931" s="168" t="s">
        <v>86</v>
      </c>
      <c r="G931" s="99">
        <f>Godišnji!G930</f>
        <v>0</v>
      </c>
      <c r="H931" s="100">
        <f>Godišnji!H930</f>
        <v>0</v>
      </c>
      <c r="I931" s="98">
        <f>SUM(G931:H931)</f>
        <v>0</v>
      </c>
      <c r="J931" s="52"/>
      <c r="K931" s="53"/>
      <c r="L931" s="98">
        <f>SUM(J931:K931)</f>
        <v>0</v>
      </c>
      <c r="M931" s="52"/>
      <c r="N931" s="53"/>
      <c r="O931" s="98">
        <f>SUM(M931:N931)</f>
        <v>0</v>
      </c>
      <c r="P931" s="52"/>
      <c r="Q931" s="53"/>
      <c r="R931" s="98">
        <f>SUM(P931:Q931)</f>
        <v>0</v>
      </c>
      <c r="S931" s="99">
        <f t="shared" ref="S931:S932" si="906">P931+M931+J931</f>
        <v>0</v>
      </c>
      <c r="T931" s="100">
        <f t="shared" ref="T931:T932" si="907">Q931+N931+K931</f>
        <v>0</v>
      </c>
      <c r="U931" s="101">
        <f>SUM(S931:T931)</f>
        <v>0</v>
      </c>
    </row>
    <row r="932" spans="1:21" ht="12.75" hidden="1" thickBot="1">
      <c r="A932" s="55"/>
      <c r="B932" s="56"/>
      <c r="C932" s="57"/>
      <c r="D932" s="81"/>
      <c r="E932" s="165">
        <v>821300</v>
      </c>
      <c r="F932" s="170" t="s">
        <v>87</v>
      </c>
      <c r="G932" s="103">
        <f>Godišnji!G931</f>
        <v>2000</v>
      </c>
      <c r="H932" s="104">
        <f>Godišnji!H931</f>
        <v>0</v>
      </c>
      <c r="I932" s="102">
        <f>SUM(G932:H932)</f>
        <v>2000</v>
      </c>
      <c r="J932" s="60"/>
      <c r="K932" s="61"/>
      <c r="L932" s="102">
        <f>SUM(J932:K932)</f>
        <v>0</v>
      </c>
      <c r="M932" s="60"/>
      <c r="N932" s="61"/>
      <c r="O932" s="102">
        <f>SUM(M932:N932)</f>
        <v>0</v>
      </c>
      <c r="P932" s="60"/>
      <c r="Q932" s="61"/>
      <c r="R932" s="102">
        <f>SUM(P932:Q932)</f>
        <v>0</v>
      </c>
      <c r="S932" s="103">
        <f t="shared" si="906"/>
        <v>0</v>
      </c>
      <c r="T932" s="104">
        <f t="shared" si="907"/>
        <v>0</v>
      </c>
      <c r="U932" s="105">
        <f>SUM(S932:T932)</f>
        <v>0</v>
      </c>
    </row>
    <row r="933" spans="1:21" ht="12.75" hidden="1" thickBot="1">
      <c r="A933" s="62"/>
      <c r="B933" s="63"/>
      <c r="C933" s="64"/>
      <c r="D933" s="87"/>
      <c r="E933" s="63"/>
      <c r="F933" s="171" t="s">
        <v>205</v>
      </c>
      <c r="G933" s="106">
        <f>G913+G917+G919+G930</f>
        <v>443980</v>
      </c>
      <c r="H933" s="107">
        <f t="shared" ref="H933:U933" si="908">H913+H917+H919+H930</f>
        <v>0</v>
      </c>
      <c r="I933" s="108">
        <f t="shared" si="908"/>
        <v>443980</v>
      </c>
      <c r="J933" s="106">
        <f t="shared" si="908"/>
        <v>0</v>
      </c>
      <c r="K933" s="107">
        <f t="shared" si="908"/>
        <v>0</v>
      </c>
      <c r="L933" s="108">
        <f t="shared" si="908"/>
        <v>0</v>
      </c>
      <c r="M933" s="106">
        <f t="shared" si="908"/>
        <v>0</v>
      </c>
      <c r="N933" s="107">
        <f t="shared" si="908"/>
        <v>0</v>
      </c>
      <c r="O933" s="108">
        <f t="shared" si="908"/>
        <v>0</v>
      </c>
      <c r="P933" s="106">
        <f t="shared" si="908"/>
        <v>0</v>
      </c>
      <c r="Q933" s="107">
        <f t="shared" si="908"/>
        <v>0</v>
      </c>
      <c r="R933" s="108">
        <f t="shared" si="908"/>
        <v>0</v>
      </c>
      <c r="S933" s="106">
        <f t="shared" si="908"/>
        <v>0</v>
      </c>
      <c r="T933" s="107">
        <f t="shared" si="908"/>
        <v>0</v>
      </c>
      <c r="U933" s="126">
        <f t="shared" si="908"/>
        <v>0</v>
      </c>
    </row>
    <row r="934" spans="1:21" hidden="1">
      <c r="G934" s="179"/>
      <c r="H934" s="179"/>
      <c r="I934" s="179"/>
      <c r="U934" s="138"/>
    </row>
  </sheetData>
  <mergeCells count="6">
    <mergeCell ref="A1:U1"/>
    <mergeCell ref="A7:A10"/>
    <mergeCell ref="B7:B10"/>
    <mergeCell ref="C7:C10"/>
    <mergeCell ref="E7:E10"/>
    <mergeCell ref="F7:F10"/>
  </mergeCells>
  <dataValidations count="2">
    <dataValidation type="list" allowBlank="1" showInputMessage="1" showErrorMessage="1" sqref="E4">
      <formula1>OrgKod</formula1>
    </dataValidation>
    <dataValidation type="list" allowBlank="1" showInputMessage="1" showErrorMessage="1" sqref="E5">
      <formula1>"I. kvartal, II. kvartal, III. kvartal, IV. kvartal"</formula1>
    </dataValidation>
  </dataValidations>
  <pageMargins left="0.7" right="0.7" top="0.75" bottom="0.75" header="0.3" footer="0.3"/>
  <pageSetup paperSize="9" scale="6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9"/>
  </sheetPr>
  <dimension ref="A1:L935"/>
  <sheetViews>
    <sheetView workbookViewId="0">
      <pane ySplit="11" topLeftCell="A12" activePane="bottomLeft" state="frozen"/>
      <selection activeCell="F4" sqref="F4"/>
      <selection pane="bottomLeft" activeCell="F824" sqref="F824"/>
    </sheetView>
  </sheetViews>
  <sheetFormatPr defaultRowHeight="12"/>
  <cols>
    <col min="1" max="2" width="2.85546875" style="7" customWidth="1"/>
    <col min="3" max="3" width="4.5703125" style="7" customWidth="1"/>
    <col min="4" max="4" width="7" style="7" customWidth="1"/>
    <col min="5" max="5" width="10.85546875" style="7" customWidth="1"/>
    <col min="6" max="6" width="43.28515625" style="7" customWidth="1"/>
    <col min="7" max="12" width="14.7109375" style="7" customWidth="1"/>
    <col min="13" max="16384" width="9.140625" style="7"/>
  </cols>
  <sheetData>
    <row r="1" spans="1:12" ht="15">
      <c r="F1" s="115" t="str">
        <f>"PRIJEDLOG MJESEČNOG OPERATIVNOG PLANA RASHODA I IZDATAKA ZA "&amp;E5&amp;" 2018. GODINE"</f>
        <v>PRIJEDLOG MJESEČNOG OPERATIVNOG PLANA RASHODA I IZDATAKA ZA 12. mjesec 2018. GODINE</v>
      </c>
    </row>
    <row r="2" spans="1:12">
      <c r="G2" s="139">
        <f>E4</f>
        <v>23010001</v>
      </c>
    </row>
    <row r="3" spans="1:12" ht="15">
      <c r="A3" s="8" t="s">
        <v>63</v>
      </c>
      <c r="B3" s="8"/>
      <c r="C3" s="8"/>
      <c r="D3" s="8"/>
      <c r="E3" s="115" t="str">
        <f>INDEX(Lista!A:B,MATCH($E$4,Lista!A:A,0),2)</f>
        <v>UPRAVA ZA CIVILNU ZAŠTITU</v>
      </c>
      <c r="F3" s="8"/>
    </row>
    <row r="4" spans="1:12" ht="15">
      <c r="A4" s="8" t="s">
        <v>64</v>
      </c>
      <c r="B4" s="8"/>
      <c r="C4" s="8"/>
      <c r="D4" s="8"/>
      <c r="E4" s="110">
        <v>23010001</v>
      </c>
      <c r="F4" s="6"/>
    </row>
    <row r="5" spans="1:12" ht="15">
      <c r="A5" s="8" t="s">
        <v>209</v>
      </c>
      <c r="B5" s="8"/>
      <c r="C5" s="8"/>
      <c r="D5" s="134"/>
      <c r="E5" s="110" t="s">
        <v>26</v>
      </c>
      <c r="F5" s="6"/>
    </row>
    <row r="6" spans="1:12" ht="12.75" thickBot="1">
      <c r="D6" s="89"/>
    </row>
    <row r="7" spans="1:12" ht="12" customHeight="1" thickBot="1">
      <c r="A7" s="211" t="s">
        <v>52</v>
      </c>
      <c r="B7" s="214" t="s">
        <v>53</v>
      </c>
      <c r="C7" s="237" t="s">
        <v>54</v>
      </c>
      <c r="D7" s="111"/>
      <c r="E7" s="217" t="s">
        <v>55</v>
      </c>
      <c r="F7" s="208" t="s">
        <v>56</v>
      </c>
      <c r="G7" s="9"/>
      <c r="H7" s="10" t="s">
        <v>218</v>
      </c>
      <c r="I7" s="11"/>
      <c r="J7" s="12"/>
      <c r="K7" s="140" t="str">
        <f>INDEX(Lista!I:K,MATCH($E$5,Lista!I:I,0),3)</f>
        <v>Prosinac 2018. god.</v>
      </c>
      <c r="L7" s="14"/>
    </row>
    <row r="8" spans="1:12">
      <c r="A8" s="212"/>
      <c r="B8" s="215"/>
      <c r="C8" s="238"/>
      <c r="D8" s="112"/>
      <c r="E8" s="215"/>
      <c r="F8" s="209"/>
      <c r="G8" s="15" t="s">
        <v>57</v>
      </c>
      <c r="H8" s="16" t="s">
        <v>58</v>
      </c>
      <c r="I8" s="17" t="s">
        <v>59</v>
      </c>
      <c r="J8" s="15" t="s">
        <v>57</v>
      </c>
      <c r="K8" s="16" t="s">
        <v>58</v>
      </c>
      <c r="L8" s="17" t="s">
        <v>59</v>
      </c>
    </row>
    <row r="9" spans="1:12" ht="14.25" customHeight="1">
      <c r="A9" s="212"/>
      <c r="B9" s="215"/>
      <c r="C9" s="238"/>
      <c r="D9" s="112"/>
      <c r="E9" s="215"/>
      <c r="F9" s="209"/>
      <c r="G9" s="18" t="s">
        <v>65</v>
      </c>
      <c r="H9" s="19" t="s">
        <v>66</v>
      </c>
      <c r="I9" s="20" t="s">
        <v>60</v>
      </c>
      <c r="J9" s="18" t="s">
        <v>65</v>
      </c>
      <c r="K9" s="19" t="s">
        <v>66</v>
      </c>
      <c r="L9" s="20" t="s">
        <v>60</v>
      </c>
    </row>
    <row r="10" spans="1:12" ht="12.75" customHeight="1" thickBot="1">
      <c r="A10" s="213"/>
      <c r="B10" s="216"/>
      <c r="C10" s="239"/>
      <c r="D10" s="113"/>
      <c r="E10" s="216"/>
      <c r="F10" s="210"/>
      <c r="G10" s="21" t="s">
        <v>61</v>
      </c>
      <c r="H10" s="22" t="s">
        <v>62</v>
      </c>
      <c r="I10" s="23" t="s">
        <v>207</v>
      </c>
      <c r="J10" s="21" t="s">
        <v>61</v>
      </c>
      <c r="K10" s="22" t="s">
        <v>62</v>
      </c>
      <c r="L10" s="23" t="s">
        <v>207</v>
      </c>
    </row>
    <row r="11" spans="1:12" ht="12.75" thickBot="1">
      <c r="A11" s="24">
        <v>1</v>
      </c>
      <c r="B11" s="25">
        <v>2</v>
      </c>
      <c r="C11" s="26">
        <v>3</v>
      </c>
      <c r="D11" s="25"/>
      <c r="E11" s="25">
        <v>4</v>
      </c>
      <c r="F11" s="26">
        <v>5</v>
      </c>
      <c r="G11" s="27">
        <v>6</v>
      </c>
      <c r="H11" s="25">
        <v>7</v>
      </c>
      <c r="I11" s="28">
        <v>8</v>
      </c>
      <c r="J11" s="24">
        <v>9</v>
      </c>
      <c r="K11" s="25">
        <v>10</v>
      </c>
      <c r="L11" s="29">
        <v>11</v>
      </c>
    </row>
    <row r="12" spans="1:12" hidden="1">
      <c r="A12" s="30">
        <v>10</v>
      </c>
      <c r="B12" s="31" t="s">
        <v>67</v>
      </c>
      <c r="C12" s="32" t="s">
        <v>68</v>
      </c>
      <c r="D12" s="135"/>
      <c r="E12" s="34"/>
      <c r="F12" s="35" t="s">
        <v>0</v>
      </c>
      <c r="G12" s="36"/>
      <c r="H12" s="37"/>
      <c r="I12" s="38"/>
      <c r="J12" s="36"/>
      <c r="K12" s="34"/>
      <c r="L12" s="39"/>
    </row>
    <row r="13" spans="1:12" s="47" customFormat="1" hidden="1">
      <c r="A13" s="40"/>
      <c r="B13" s="41"/>
      <c r="C13" s="42"/>
      <c r="D13" s="77"/>
      <c r="E13" s="44">
        <v>611000</v>
      </c>
      <c r="F13" s="45" t="s">
        <v>69</v>
      </c>
      <c r="G13" s="94">
        <f>SUM(G14:G16)</f>
        <v>449460</v>
      </c>
      <c r="H13" s="95">
        <f t="shared" ref="H13:L13" si="0">SUM(H14:H16)</f>
        <v>0</v>
      </c>
      <c r="I13" s="96">
        <f t="shared" si="0"/>
        <v>449460</v>
      </c>
      <c r="J13" s="94">
        <f t="shared" si="0"/>
        <v>0</v>
      </c>
      <c r="K13" s="95">
        <f t="shared" si="0"/>
        <v>0</v>
      </c>
      <c r="L13" s="97">
        <f t="shared" si="0"/>
        <v>0</v>
      </c>
    </row>
    <row r="14" spans="1:12" hidden="1">
      <c r="A14" s="48"/>
      <c r="B14" s="43"/>
      <c r="C14" s="49"/>
      <c r="D14" s="77"/>
      <c r="E14" s="50">
        <v>611100</v>
      </c>
      <c r="F14" s="51" t="s">
        <v>70</v>
      </c>
      <c r="G14" s="99">
        <f>Godišnji!G13</f>
        <v>370430</v>
      </c>
      <c r="H14" s="100">
        <f>Godišnji!H13</f>
        <v>0</v>
      </c>
      <c r="I14" s="98">
        <f>SUM(G14:H14)</f>
        <v>370430</v>
      </c>
      <c r="J14" s="52"/>
      <c r="K14" s="53"/>
      <c r="L14" s="101">
        <f>SUM(J14:K14)</f>
        <v>0</v>
      </c>
    </row>
    <row r="15" spans="1:12" hidden="1">
      <c r="A15" s="48"/>
      <c r="B15" s="43"/>
      <c r="C15" s="49"/>
      <c r="D15" s="77"/>
      <c r="E15" s="50">
        <v>611200</v>
      </c>
      <c r="F15" s="51" t="s">
        <v>71</v>
      </c>
      <c r="G15" s="99">
        <f>Godišnji!G14</f>
        <v>79030</v>
      </c>
      <c r="H15" s="100">
        <f>Godišnji!H14</f>
        <v>0</v>
      </c>
      <c r="I15" s="98">
        <f t="shared" ref="I15:I16" si="1">SUM(G15:H15)</f>
        <v>79030</v>
      </c>
      <c r="J15" s="52"/>
      <c r="K15" s="53"/>
      <c r="L15" s="101">
        <f t="shared" ref="L15:L16" si="2">SUM(J15:K15)</f>
        <v>0</v>
      </c>
    </row>
    <row r="16" spans="1:12" hidden="1">
      <c r="A16" s="48"/>
      <c r="B16" s="43"/>
      <c r="C16" s="49"/>
      <c r="D16" s="77"/>
      <c r="E16" s="50">
        <v>611200</v>
      </c>
      <c r="F16" s="51" t="s">
        <v>72</v>
      </c>
      <c r="G16" s="99">
        <f>Godišnji!G15</f>
        <v>0</v>
      </c>
      <c r="H16" s="100">
        <f>Godišnji!H15</f>
        <v>0</v>
      </c>
      <c r="I16" s="98">
        <f t="shared" si="1"/>
        <v>0</v>
      </c>
      <c r="J16" s="52"/>
      <c r="K16" s="53"/>
      <c r="L16" s="101">
        <f t="shared" si="2"/>
        <v>0</v>
      </c>
    </row>
    <row r="17" spans="1:12" s="47" customFormat="1" hidden="1">
      <c r="A17" s="40"/>
      <c r="B17" s="41"/>
      <c r="C17" s="42"/>
      <c r="D17" s="77"/>
      <c r="E17" s="44">
        <v>612000</v>
      </c>
      <c r="F17" s="45" t="s">
        <v>73</v>
      </c>
      <c r="G17" s="94">
        <f>G18</f>
        <v>39650</v>
      </c>
      <c r="H17" s="95">
        <f t="shared" ref="H17:L17" si="3">H18</f>
        <v>0</v>
      </c>
      <c r="I17" s="96">
        <f t="shared" si="3"/>
        <v>39650</v>
      </c>
      <c r="J17" s="94">
        <f t="shared" si="3"/>
        <v>0</v>
      </c>
      <c r="K17" s="95">
        <f t="shared" si="3"/>
        <v>0</v>
      </c>
      <c r="L17" s="97">
        <f t="shared" si="3"/>
        <v>0</v>
      </c>
    </row>
    <row r="18" spans="1:12" hidden="1">
      <c r="A18" s="48"/>
      <c r="B18" s="43"/>
      <c r="C18" s="49"/>
      <c r="D18" s="77"/>
      <c r="E18" s="50">
        <v>612100</v>
      </c>
      <c r="F18" s="51" t="s">
        <v>73</v>
      </c>
      <c r="G18" s="99">
        <f>Godišnji!G17</f>
        <v>39650</v>
      </c>
      <c r="H18" s="100">
        <f>Godišnji!H17</f>
        <v>0</v>
      </c>
      <c r="I18" s="98">
        <f>SUM(G18:H18)</f>
        <v>39650</v>
      </c>
      <c r="J18" s="52"/>
      <c r="K18" s="53"/>
      <c r="L18" s="101">
        <f>SUM(J18:K18)</f>
        <v>0</v>
      </c>
    </row>
    <row r="19" spans="1:12" s="47" customFormat="1" hidden="1">
      <c r="A19" s="40"/>
      <c r="B19" s="41"/>
      <c r="C19" s="42"/>
      <c r="D19" s="77"/>
      <c r="E19" s="44">
        <v>613000</v>
      </c>
      <c r="F19" s="45" t="s">
        <v>74</v>
      </c>
      <c r="G19" s="94">
        <f>SUM(G20:G29)</f>
        <v>278400</v>
      </c>
      <c r="H19" s="95">
        <f t="shared" ref="H19:L19" si="4">SUM(H20:H29)</f>
        <v>0</v>
      </c>
      <c r="I19" s="96">
        <f t="shared" si="4"/>
        <v>278400</v>
      </c>
      <c r="J19" s="94">
        <f t="shared" si="4"/>
        <v>0</v>
      </c>
      <c r="K19" s="95">
        <f t="shared" si="4"/>
        <v>0</v>
      </c>
      <c r="L19" s="97">
        <f t="shared" si="4"/>
        <v>0</v>
      </c>
    </row>
    <row r="20" spans="1:12" hidden="1">
      <c r="A20" s="48"/>
      <c r="B20" s="43"/>
      <c r="C20" s="49"/>
      <c r="D20" s="77"/>
      <c r="E20" s="50">
        <v>613100</v>
      </c>
      <c r="F20" s="54" t="s">
        <v>75</v>
      </c>
      <c r="G20" s="99">
        <f>Godišnji!G19</f>
        <v>6500</v>
      </c>
      <c r="H20" s="100">
        <f>Godišnji!H19</f>
        <v>0</v>
      </c>
      <c r="I20" s="98">
        <f t="shared" ref="I20:I29" si="5">SUM(G20:H20)</f>
        <v>6500</v>
      </c>
      <c r="J20" s="52"/>
      <c r="K20" s="53"/>
      <c r="L20" s="101">
        <f t="shared" ref="L20:L29" si="6">SUM(J20:K20)</f>
        <v>0</v>
      </c>
    </row>
    <row r="21" spans="1:12" hidden="1">
      <c r="A21" s="48"/>
      <c r="B21" s="43"/>
      <c r="C21" s="49"/>
      <c r="D21" s="77"/>
      <c r="E21" s="50">
        <v>613200</v>
      </c>
      <c r="F21" s="54" t="s">
        <v>76</v>
      </c>
      <c r="G21" s="99">
        <f>Godišnji!G20</f>
        <v>13600</v>
      </c>
      <c r="H21" s="100">
        <f>Godišnji!H20</f>
        <v>0</v>
      </c>
      <c r="I21" s="98">
        <f t="shared" si="5"/>
        <v>13600</v>
      </c>
      <c r="J21" s="52"/>
      <c r="K21" s="53"/>
      <c r="L21" s="101">
        <f t="shared" si="6"/>
        <v>0</v>
      </c>
    </row>
    <row r="22" spans="1:12" hidden="1">
      <c r="A22" s="48"/>
      <c r="B22" s="43"/>
      <c r="C22" s="49"/>
      <c r="D22" s="77"/>
      <c r="E22" s="50">
        <v>613300</v>
      </c>
      <c r="F22" s="54" t="s">
        <v>77</v>
      </c>
      <c r="G22" s="99">
        <f>Godišnji!G21</f>
        <v>7300</v>
      </c>
      <c r="H22" s="100">
        <f>Godišnji!H21</f>
        <v>0</v>
      </c>
      <c r="I22" s="98">
        <f t="shared" si="5"/>
        <v>7300</v>
      </c>
      <c r="J22" s="52"/>
      <c r="K22" s="53"/>
      <c r="L22" s="101">
        <f t="shared" si="6"/>
        <v>0</v>
      </c>
    </row>
    <row r="23" spans="1:12" hidden="1">
      <c r="A23" s="48"/>
      <c r="B23" s="43"/>
      <c r="C23" s="49"/>
      <c r="D23" s="77"/>
      <c r="E23" s="50">
        <v>613400</v>
      </c>
      <c r="F23" s="54" t="s">
        <v>78</v>
      </c>
      <c r="G23" s="99">
        <f>Godišnji!G22</f>
        <v>5500</v>
      </c>
      <c r="H23" s="100">
        <f>Godišnji!H22</f>
        <v>0</v>
      </c>
      <c r="I23" s="98">
        <f t="shared" si="5"/>
        <v>5500</v>
      </c>
      <c r="J23" s="52"/>
      <c r="K23" s="53"/>
      <c r="L23" s="101">
        <f t="shared" si="6"/>
        <v>0</v>
      </c>
    </row>
    <row r="24" spans="1:12" hidden="1">
      <c r="A24" s="48"/>
      <c r="B24" s="43"/>
      <c r="C24" s="49"/>
      <c r="D24" s="77"/>
      <c r="E24" s="50">
        <v>613500</v>
      </c>
      <c r="F24" s="54" t="s">
        <v>79</v>
      </c>
      <c r="G24" s="99">
        <f>Godišnji!G23</f>
        <v>10000</v>
      </c>
      <c r="H24" s="100">
        <f>Godišnji!H23</f>
        <v>0</v>
      </c>
      <c r="I24" s="98">
        <f t="shared" si="5"/>
        <v>10000</v>
      </c>
      <c r="J24" s="52"/>
      <c r="K24" s="53"/>
      <c r="L24" s="101">
        <f t="shared" si="6"/>
        <v>0</v>
      </c>
    </row>
    <row r="25" spans="1:12" hidden="1">
      <c r="A25" s="48"/>
      <c r="B25" s="43"/>
      <c r="C25" s="49"/>
      <c r="D25" s="77"/>
      <c r="E25" s="50">
        <v>613600</v>
      </c>
      <c r="F25" s="54" t="s">
        <v>82</v>
      </c>
      <c r="G25" s="99">
        <f>Godišnji!G24</f>
        <v>0</v>
      </c>
      <c r="H25" s="100">
        <f>Godišnji!H24</f>
        <v>0</v>
      </c>
      <c r="I25" s="98">
        <f t="shared" si="5"/>
        <v>0</v>
      </c>
      <c r="J25" s="52"/>
      <c r="K25" s="53"/>
      <c r="L25" s="101">
        <f t="shared" si="6"/>
        <v>0</v>
      </c>
    </row>
    <row r="26" spans="1:12" hidden="1">
      <c r="A26" s="48"/>
      <c r="B26" s="43"/>
      <c r="C26" s="49"/>
      <c r="D26" s="77"/>
      <c r="E26" s="50">
        <v>613700</v>
      </c>
      <c r="F26" s="54" t="s">
        <v>80</v>
      </c>
      <c r="G26" s="99">
        <f>Godišnji!G25</f>
        <v>8000</v>
      </c>
      <c r="H26" s="100">
        <f>Godišnji!H25</f>
        <v>0</v>
      </c>
      <c r="I26" s="98">
        <f t="shared" si="5"/>
        <v>8000</v>
      </c>
      <c r="J26" s="52"/>
      <c r="K26" s="53"/>
      <c r="L26" s="101">
        <f t="shared" si="6"/>
        <v>0</v>
      </c>
    </row>
    <row r="27" spans="1:12" hidden="1">
      <c r="A27" s="48"/>
      <c r="B27" s="43"/>
      <c r="C27" s="49"/>
      <c r="D27" s="77"/>
      <c r="E27" s="50">
        <v>613800</v>
      </c>
      <c r="F27" s="54" t="s">
        <v>83</v>
      </c>
      <c r="G27" s="99">
        <f>Godišnji!G26</f>
        <v>2500</v>
      </c>
      <c r="H27" s="100">
        <f>Godišnji!H26</f>
        <v>0</v>
      </c>
      <c r="I27" s="98">
        <f t="shared" si="5"/>
        <v>2500</v>
      </c>
      <c r="J27" s="52"/>
      <c r="K27" s="53"/>
      <c r="L27" s="101">
        <f t="shared" si="6"/>
        <v>0</v>
      </c>
    </row>
    <row r="28" spans="1:12" hidden="1">
      <c r="A28" s="48"/>
      <c r="B28" s="43"/>
      <c r="C28" s="49"/>
      <c r="D28" s="77"/>
      <c r="E28" s="50">
        <v>613900</v>
      </c>
      <c r="F28" s="54" t="s">
        <v>81</v>
      </c>
      <c r="G28" s="99">
        <f>Godišnji!G27</f>
        <v>225000</v>
      </c>
      <c r="H28" s="100">
        <f>Godišnji!H27</f>
        <v>0</v>
      </c>
      <c r="I28" s="98">
        <f t="shared" si="5"/>
        <v>225000</v>
      </c>
      <c r="J28" s="52"/>
      <c r="K28" s="53"/>
      <c r="L28" s="101">
        <f t="shared" si="6"/>
        <v>0</v>
      </c>
    </row>
    <row r="29" spans="1:12" hidden="1">
      <c r="A29" s="48"/>
      <c r="B29" s="43"/>
      <c r="C29" s="49"/>
      <c r="D29" s="77"/>
      <c r="E29" s="50">
        <v>613900</v>
      </c>
      <c r="F29" s="54" t="s">
        <v>84</v>
      </c>
      <c r="G29" s="99">
        <f>Godišnji!G28</f>
        <v>0</v>
      </c>
      <c r="H29" s="100">
        <f>Godišnji!H28</f>
        <v>0</v>
      </c>
      <c r="I29" s="98">
        <f t="shared" si="5"/>
        <v>0</v>
      </c>
      <c r="J29" s="52"/>
      <c r="K29" s="53"/>
      <c r="L29" s="101">
        <f t="shared" si="6"/>
        <v>0</v>
      </c>
    </row>
    <row r="30" spans="1:12" s="47" customFormat="1" hidden="1">
      <c r="A30" s="40"/>
      <c r="B30" s="41"/>
      <c r="C30" s="42"/>
      <c r="D30" s="77"/>
      <c r="E30" s="44">
        <v>821000</v>
      </c>
      <c r="F30" s="45" t="s">
        <v>85</v>
      </c>
      <c r="G30" s="94">
        <f>SUM(G31:G32)</f>
        <v>10000</v>
      </c>
      <c r="H30" s="95">
        <f t="shared" ref="H30:L30" si="7">SUM(H31:H32)</f>
        <v>0</v>
      </c>
      <c r="I30" s="96">
        <f t="shared" si="7"/>
        <v>10000</v>
      </c>
      <c r="J30" s="94">
        <f t="shared" si="7"/>
        <v>0</v>
      </c>
      <c r="K30" s="95">
        <f t="shared" si="7"/>
        <v>0</v>
      </c>
      <c r="L30" s="97">
        <f t="shared" si="7"/>
        <v>0</v>
      </c>
    </row>
    <row r="31" spans="1:12" hidden="1">
      <c r="A31" s="48"/>
      <c r="B31" s="43"/>
      <c r="C31" s="49"/>
      <c r="D31" s="77"/>
      <c r="E31" s="50">
        <v>821200</v>
      </c>
      <c r="F31" s="51" t="s">
        <v>86</v>
      </c>
      <c r="G31" s="99">
        <f>Godišnji!G30</f>
        <v>5000</v>
      </c>
      <c r="H31" s="100">
        <f>Godišnji!H30</f>
        <v>0</v>
      </c>
      <c r="I31" s="98">
        <f>SUM(G31:H31)</f>
        <v>5000</v>
      </c>
      <c r="J31" s="52"/>
      <c r="K31" s="53"/>
      <c r="L31" s="101">
        <f>SUM(J31:K31)</f>
        <v>0</v>
      </c>
    </row>
    <row r="32" spans="1:12" ht="12.75" hidden="1" thickBot="1">
      <c r="A32" s="55"/>
      <c r="B32" s="56"/>
      <c r="C32" s="57"/>
      <c r="D32" s="56"/>
      <c r="E32" s="58">
        <v>821300</v>
      </c>
      <c r="F32" s="59" t="s">
        <v>87</v>
      </c>
      <c r="G32" s="103">
        <f>Godišnji!G31</f>
        <v>5000</v>
      </c>
      <c r="H32" s="104">
        <f>Godišnji!H31</f>
        <v>0</v>
      </c>
      <c r="I32" s="102">
        <f>SUM(G32:H32)</f>
        <v>5000</v>
      </c>
      <c r="J32" s="60"/>
      <c r="K32" s="61"/>
      <c r="L32" s="105">
        <f>SUM(J32:K32)</f>
        <v>0</v>
      </c>
    </row>
    <row r="33" spans="1:12" s="47" customFormat="1" ht="12.75" hidden="1" thickBot="1">
      <c r="A33" s="62"/>
      <c r="B33" s="63"/>
      <c r="C33" s="64"/>
      <c r="D33" s="78"/>
      <c r="E33" s="63"/>
      <c r="F33" s="66" t="s">
        <v>90</v>
      </c>
      <c r="G33" s="106">
        <f>G13+G17+G19+G30</f>
        <v>777510</v>
      </c>
      <c r="H33" s="107">
        <f t="shared" ref="H33:L33" si="8">H13+H17+H19+H30</f>
        <v>0</v>
      </c>
      <c r="I33" s="108">
        <f t="shared" si="8"/>
        <v>777510</v>
      </c>
      <c r="J33" s="106">
        <f t="shared" si="8"/>
        <v>0</v>
      </c>
      <c r="K33" s="107">
        <f t="shared" si="8"/>
        <v>0</v>
      </c>
      <c r="L33" s="109">
        <f t="shared" si="8"/>
        <v>0</v>
      </c>
    </row>
    <row r="34" spans="1:12" hidden="1">
      <c r="D34" s="136"/>
      <c r="L34" s="142"/>
    </row>
    <row r="35" spans="1:12" hidden="1">
      <c r="A35" s="68">
        <v>10</v>
      </c>
      <c r="B35" s="69" t="s">
        <v>67</v>
      </c>
      <c r="C35" s="70" t="s">
        <v>88</v>
      </c>
      <c r="D35" s="135"/>
      <c r="E35" s="43"/>
      <c r="F35" s="45" t="s">
        <v>3</v>
      </c>
      <c r="G35" s="48"/>
      <c r="H35" s="43"/>
      <c r="I35" s="49"/>
      <c r="J35" s="48"/>
      <c r="K35" s="43"/>
      <c r="L35" s="39"/>
    </row>
    <row r="36" spans="1:12" hidden="1">
      <c r="A36" s="40"/>
      <c r="B36" s="41"/>
      <c r="C36" s="42"/>
      <c r="D36" s="77"/>
      <c r="E36" s="44">
        <v>611000</v>
      </c>
      <c r="F36" s="45" t="s">
        <v>69</v>
      </c>
      <c r="G36" s="94">
        <f>SUM(G37:G39)</f>
        <v>57480</v>
      </c>
      <c r="H36" s="95">
        <f t="shared" ref="H36:L36" si="9">SUM(H37:H39)</f>
        <v>0</v>
      </c>
      <c r="I36" s="96">
        <f t="shared" si="9"/>
        <v>57480</v>
      </c>
      <c r="J36" s="94">
        <f t="shared" si="9"/>
        <v>0</v>
      </c>
      <c r="K36" s="95">
        <f t="shared" si="9"/>
        <v>0</v>
      </c>
      <c r="L36" s="97">
        <f t="shared" si="9"/>
        <v>0</v>
      </c>
    </row>
    <row r="37" spans="1:12" hidden="1">
      <c r="A37" s="48"/>
      <c r="B37" s="43"/>
      <c r="C37" s="49"/>
      <c r="D37" s="77"/>
      <c r="E37" s="50">
        <v>611100</v>
      </c>
      <c r="F37" s="51" t="s">
        <v>70</v>
      </c>
      <c r="G37" s="99">
        <f>Godišnji!G36</f>
        <v>44680</v>
      </c>
      <c r="H37" s="100">
        <f>Godišnji!H36</f>
        <v>0</v>
      </c>
      <c r="I37" s="98">
        <f>SUM(G37:H37)</f>
        <v>44680</v>
      </c>
      <c r="J37" s="52"/>
      <c r="K37" s="53"/>
      <c r="L37" s="101">
        <f>SUM(J37:K37)</f>
        <v>0</v>
      </c>
    </row>
    <row r="38" spans="1:12" hidden="1">
      <c r="A38" s="48"/>
      <c r="B38" s="43"/>
      <c r="C38" s="49"/>
      <c r="D38" s="77"/>
      <c r="E38" s="50">
        <v>611200</v>
      </c>
      <c r="F38" s="51" t="s">
        <v>71</v>
      </c>
      <c r="G38" s="99">
        <f>Godišnji!G37</f>
        <v>12800</v>
      </c>
      <c r="H38" s="100">
        <f>Godišnji!H37</f>
        <v>0</v>
      </c>
      <c r="I38" s="98">
        <f t="shared" ref="I38:I39" si="10">SUM(G38:H38)</f>
        <v>12800</v>
      </c>
      <c r="J38" s="52"/>
      <c r="K38" s="53"/>
      <c r="L38" s="101">
        <f t="shared" ref="L38:L39" si="11">SUM(J38:K38)</f>
        <v>0</v>
      </c>
    </row>
    <row r="39" spans="1:12" hidden="1">
      <c r="A39" s="48"/>
      <c r="B39" s="43"/>
      <c r="C39" s="49"/>
      <c r="D39" s="77"/>
      <c r="E39" s="50">
        <v>611200</v>
      </c>
      <c r="F39" s="51" t="s">
        <v>72</v>
      </c>
      <c r="G39" s="99">
        <f>Godišnji!G38</f>
        <v>0</v>
      </c>
      <c r="H39" s="100">
        <f>Godišnji!H38</f>
        <v>0</v>
      </c>
      <c r="I39" s="98">
        <f t="shared" si="10"/>
        <v>0</v>
      </c>
      <c r="J39" s="52"/>
      <c r="K39" s="53"/>
      <c r="L39" s="101">
        <f t="shared" si="11"/>
        <v>0</v>
      </c>
    </row>
    <row r="40" spans="1:12" hidden="1">
      <c r="A40" s="40"/>
      <c r="B40" s="41"/>
      <c r="C40" s="42"/>
      <c r="D40" s="77"/>
      <c r="E40" s="44">
        <v>612000</v>
      </c>
      <c r="F40" s="45" t="s">
        <v>73</v>
      </c>
      <c r="G40" s="94">
        <f>G41</f>
        <v>5030</v>
      </c>
      <c r="H40" s="95">
        <f t="shared" ref="H40:L40" si="12">H41</f>
        <v>0</v>
      </c>
      <c r="I40" s="96">
        <f t="shared" si="12"/>
        <v>5030</v>
      </c>
      <c r="J40" s="94">
        <f t="shared" si="12"/>
        <v>0</v>
      </c>
      <c r="K40" s="95">
        <f t="shared" si="12"/>
        <v>0</v>
      </c>
      <c r="L40" s="97">
        <f t="shared" si="12"/>
        <v>0</v>
      </c>
    </row>
    <row r="41" spans="1:12" hidden="1">
      <c r="A41" s="48"/>
      <c r="B41" s="43"/>
      <c r="C41" s="49"/>
      <c r="D41" s="77"/>
      <c r="E41" s="50">
        <v>612100</v>
      </c>
      <c r="F41" s="51" t="s">
        <v>73</v>
      </c>
      <c r="G41" s="99">
        <f>Godišnji!G40</f>
        <v>5030</v>
      </c>
      <c r="H41" s="100">
        <f>Godišnji!H40</f>
        <v>0</v>
      </c>
      <c r="I41" s="98">
        <f>SUM(G41:H41)</f>
        <v>5030</v>
      </c>
      <c r="J41" s="52"/>
      <c r="K41" s="53"/>
      <c r="L41" s="101">
        <f>SUM(J41:K41)</f>
        <v>0</v>
      </c>
    </row>
    <row r="42" spans="1:12" hidden="1">
      <c r="A42" s="40"/>
      <c r="B42" s="41"/>
      <c r="C42" s="42"/>
      <c r="D42" s="77"/>
      <c r="E42" s="44">
        <v>613000</v>
      </c>
      <c r="F42" s="45" t="s">
        <v>74</v>
      </c>
      <c r="G42" s="94">
        <f>SUM(G43:G52)</f>
        <v>1050</v>
      </c>
      <c r="H42" s="95">
        <f t="shared" ref="H42:L42" si="13">SUM(H43:H52)</f>
        <v>0</v>
      </c>
      <c r="I42" s="96">
        <f t="shared" si="13"/>
        <v>1050</v>
      </c>
      <c r="J42" s="94">
        <f t="shared" si="13"/>
        <v>0</v>
      </c>
      <c r="K42" s="95">
        <f t="shared" si="13"/>
        <v>0</v>
      </c>
      <c r="L42" s="97">
        <f t="shared" si="13"/>
        <v>0</v>
      </c>
    </row>
    <row r="43" spans="1:12" hidden="1">
      <c r="A43" s="48"/>
      <c r="B43" s="43"/>
      <c r="C43" s="49"/>
      <c r="D43" s="77"/>
      <c r="E43" s="50">
        <v>613100</v>
      </c>
      <c r="F43" s="54" t="s">
        <v>75</v>
      </c>
      <c r="G43" s="99">
        <f>Godišnji!G42</f>
        <v>500</v>
      </c>
      <c r="H43" s="100">
        <f>Godišnji!H42</f>
        <v>0</v>
      </c>
      <c r="I43" s="98">
        <f t="shared" ref="I43:I52" si="14">SUM(G43:H43)</f>
        <v>500</v>
      </c>
      <c r="J43" s="52"/>
      <c r="K43" s="53"/>
      <c r="L43" s="101">
        <f t="shared" ref="L43:L52" si="15">SUM(J43:K43)</f>
        <v>0</v>
      </c>
    </row>
    <row r="44" spans="1:12" hidden="1">
      <c r="A44" s="48"/>
      <c r="B44" s="43"/>
      <c r="C44" s="49"/>
      <c r="D44" s="77"/>
      <c r="E44" s="50">
        <v>613200</v>
      </c>
      <c r="F44" s="54" t="s">
        <v>76</v>
      </c>
      <c r="G44" s="99">
        <f>Godišnji!G43</f>
        <v>0</v>
      </c>
      <c r="H44" s="100">
        <f>Godišnji!H43</f>
        <v>0</v>
      </c>
      <c r="I44" s="98">
        <f t="shared" si="14"/>
        <v>0</v>
      </c>
      <c r="J44" s="52"/>
      <c r="K44" s="53"/>
      <c r="L44" s="101">
        <f t="shared" si="15"/>
        <v>0</v>
      </c>
    </row>
    <row r="45" spans="1:12" hidden="1">
      <c r="A45" s="48"/>
      <c r="B45" s="43"/>
      <c r="C45" s="49"/>
      <c r="D45" s="77"/>
      <c r="E45" s="50">
        <v>613300</v>
      </c>
      <c r="F45" s="54" t="s">
        <v>77</v>
      </c>
      <c r="G45" s="99">
        <f>Godišnji!G44</f>
        <v>0</v>
      </c>
      <c r="H45" s="100">
        <f>Godišnji!H44</f>
        <v>0</v>
      </c>
      <c r="I45" s="98">
        <f t="shared" si="14"/>
        <v>0</v>
      </c>
      <c r="J45" s="52"/>
      <c r="K45" s="53"/>
      <c r="L45" s="101">
        <f t="shared" si="15"/>
        <v>0</v>
      </c>
    </row>
    <row r="46" spans="1:12" hidden="1">
      <c r="A46" s="48"/>
      <c r="B46" s="43"/>
      <c r="C46" s="49"/>
      <c r="D46" s="77"/>
      <c r="E46" s="50">
        <v>613400</v>
      </c>
      <c r="F46" s="54" t="s">
        <v>78</v>
      </c>
      <c r="G46" s="99">
        <f>Godišnji!G45</f>
        <v>0</v>
      </c>
      <c r="H46" s="100">
        <f>Godišnji!H45</f>
        <v>0</v>
      </c>
      <c r="I46" s="98">
        <f t="shared" si="14"/>
        <v>0</v>
      </c>
      <c r="J46" s="52"/>
      <c r="K46" s="53"/>
      <c r="L46" s="101">
        <f t="shared" si="15"/>
        <v>0</v>
      </c>
    </row>
    <row r="47" spans="1:12" hidden="1">
      <c r="A47" s="48"/>
      <c r="B47" s="43"/>
      <c r="C47" s="49"/>
      <c r="D47" s="77"/>
      <c r="E47" s="50">
        <v>613500</v>
      </c>
      <c r="F47" s="54" t="s">
        <v>79</v>
      </c>
      <c r="G47" s="99">
        <f>Godišnji!G46</f>
        <v>0</v>
      </c>
      <c r="H47" s="100">
        <f>Godišnji!H46</f>
        <v>0</v>
      </c>
      <c r="I47" s="98">
        <f t="shared" si="14"/>
        <v>0</v>
      </c>
      <c r="J47" s="52"/>
      <c r="K47" s="53"/>
      <c r="L47" s="101">
        <f t="shared" si="15"/>
        <v>0</v>
      </c>
    </row>
    <row r="48" spans="1:12" hidden="1">
      <c r="A48" s="48"/>
      <c r="B48" s="43"/>
      <c r="C48" s="49"/>
      <c r="D48" s="77"/>
      <c r="E48" s="50">
        <v>613600</v>
      </c>
      <c r="F48" s="54" t="s">
        <v>82</v>
      </c>
      <c r="G48" s="99">
        <f>Godišnji!G47</f>
        <v>0</v>
      </c>
      <c r="H48" s="100">
        <f>Godišnji!H47</f>
        <v>0</v>
      </c>
      <c r="I48" s="98">
        <f t="shared" si="14"/>
        <v>0</v>
      </c>
      <c r="J48" s="52"/>
      <c r="K48" s="53"/>
      <c r="L48" s="101">
        <f t="shared" si="15"/>
        <v>0</v>
      </c>
    </row>
    <row r="49" spans="1:12" hidden="1">
      <c r="A49" s="48"/>
      <c r="B49" s="43"/>
      <c r="C49" s="49"/>
      <c r="D49" s="77"/>
      <c r="E49" s="50">
        <v>613700</v>
      </c>
      <c r="F49" s="54" t="s">
        <v>80</v>
      </c>
      <c r="G49" s="99">
        <f>Godišnji!G48</f>
        <v>0</v>
      </c>
      <c r="H49" s="100">
        <f>Godišnji!H48</f>
        <v>0</v>
      </c>
      <c r="I49" s="98">
        <f t="shared" si="14"/>
        <v>0</v>
      </c>
      <c r="J49" s="52"/>
      <c r="K49" s="53"/>
      <c r="L49" s="101">
        <f t="shared" si="15"/>
        <v>0</v>
      </c>
    </row>
    <row r="50" spans="1:12" hidden="1">
      <c r="A50" s="48"/>
      <c r="B50" s="43"/>
      <c r="C50" s="49"/>
      <c r="D50" s="77"/>
      <c r="E50" s="50">
        <v>613800</v>
      </c>
      <c r="F50" s="54" t="s">
        <v>83</v>
      </c>
      <c r="G50" s="99">
        <f>Godišnji!G49</f>
        <v>0</v>
      </c>
      <c r="H50" s="100">
        <f>Godišnji!H49</f>
        <v>0</v>
      </c>
      <c r="I50" s="98">
        <f t="shared" si="14"/>
        <v>0</v>
      </c>
      <c r="J50" s="52"/>
      <c r="K50" s="53"/>
      <c r="L50" s="101">
        <f t="shared" si="15"/>
        <v>0</v>
      </c>
    </row>
    <row r="51" spans="1:12" hidden="1">
      <c r="A51" s="48"/>
      <c r="B51" s="43"/>
      <c r="C51" s="49"/>
      <c r="D51" s="77"/>
      <c r="E51" s="50">
        <v>613900</v>
      </c>
      <c r="F51" s="54" t="s">
        <v>81</v>
      </c>
      <c r="G51" s="99">
        <f>Godišnji!G50</f>
        <v>550</v>
      </c>
      <c r="H51" s="100">
        <f>Godišnji!H50</f>
        <v>0</v>
      </c>
      <c r="I51" s="98">
        <f t="shared" si="14"/>
        <v>550</v>
      </c>
      <c r="J51" s="52"/>
      <c r="K51" s="53"/>
      <c r="L51" s="101">
        <f t="shared" si="15"/>
        <v>0</v>
      </c>
    </row>
    <row r="52" spans="1:12" hidden="1">
      <c r="A52" s="48"/>
      <c r="B52" s="43"/>
      <c r="C52" s="49"/>
      <c r="D52" s="77"/>
      <c r="E52" s="50">
        <v>613900</v>
      </c>
      <c r="F52" s="54" t="s">
        <v>84</v>
      </c>
      <c r="G52" s="99">
        <f>Godišnji!G51</f>
        <v>0</v>
      </c>
      <c r="H52" s="100">
        <f>Godišnji!H51</f>
        <v>0</v>
      </c>
      <c r="I52" s="98">
        <f t="shared" si="14"/>
        <v>0</v>
      </c>
      <c r="J52" s="52"/>
      <c r="K52" s="53"/>
      <c r="L52" s="101">
        <f t="shared" si="15"/>
        <v>0</v>
      </c>
    </row>
    <row r="53" spans="1:12" hidden="1">
      <c r="A53" s="40"/>
      <c r="B53" s="41"/>
      <c r="C53" s="42"/>
      <c r="D53" s="77"/>
      <c r="E53" s="44">
        <v>821000</v>
      </c>
      <c r="F53" s="45" t="s">
        <v>85</v>
      </c>
      <c r="G53" s="94">
        <f>SUM(G54:G55)</f>
        <v>0</v>
      </c>
      <c r="H53" s="95">
        <f t="shared" ref="H53:L53" si="16">SUM(H54:H55)</f>
        <v>0</v>
      </c>
      <c r="I53" s="96">
        <f t="shared" si="16"/>
        <v>0</v>
      </c>
      <c r="J53" s="94">
        <f t="shared" si="16"/>
        <v>0</v>
      </c>
      <c r="K53" s="95">
        <f t="shared" si="16"/>
        <v>0</v>
      </c>
      <c r="L53" s="97">
        <f t="shared" si="16"/>
        <v>0</v>
      </c>
    </row>
    <row r="54" spans="1:12" hidden="1">
      <c r="A54" s="48"/>
      <c r="B54" s="43"/>
      <c r="C54" s="49"/>
      <c r="D54" s="77"/>
      <c r="E54" s="50">
        <v>821200</v>
      </c>
      <c r="F54" s="51" t="s">
        <v>86</v>
      </c>
      <c r="G54" s="99">
        <f>Godišnji!G53</f>
        <v>0</v>
      </c>
      <c r="H54" s="100">
        <f>Godišnji!H53</f>
        <v>0</v>
      </c>
      <c r="I54" s="98">
        <f>SUM(G54:H54)</f>
        <v>0</v>
      </c>
      <c r="J54" s="52"/>
      <c r="K54" s="53"/>
      <c r="L54" s="101">
        <f>SUM(J54:K54)</f>
        <v>0</v>
      </c>
    </row>
    <row r="55" spans="1:12" ht="12.75" hidden="1" thickBot="1">
      <c r="A55" s="55"/>
      <c r="B55" s="56"/>
      <c r="C55" s="57"/>
      <c r="D55" s="56"/>
      <c r="E55" s="58">
        <v>821300</v>
      </c>
      <c r="F55" s="59" t="s">
        <v>87</v>
      </c>
      <c r="G55" s="103">
        <f>Godišnji!G54</f>
        <v>0</v>
      </c>
      <c r="H55" s="104">
        <f>Godišnji!H54</f>
        <v>0</v>
      </c>
      <c r="I55" s="102">
        <f>SUM(G55:H55)</f>
        <v>0</v>
      </c>
      <c r="J55" s="60"/>
      <c r="K55" s="61"/>
      <c r="L55" s="105">
        <f>SUM(J55:K55)</f>
        <v>0</v>
      </c>
    </row>
    <row r="56" spans="1:12" ht="12.75" hidden="1" thickBot="1">
      <c r="A56" s="62"/>
      <c r="B56" s="63"/>
      <c r="C56" s="64"/>
      <c r="D56" s="78"/>
      <c r="E56" s="63"/>
      <c r="F56" s="66" t="s">
        <v>89</v>
      </c>
      <c r="G56" s="106">
        <f>G36+G40+G42+G53</f>
        <v>63560</v>
      </c>
      <c r="H56" s="107">
        <f t="shared" ref="H56:L56" si="17">H36+H40+H42+H53</f>
        <v>0</v>
      </c>
      <c r="I56" s="108">
        <f t="shared" si="17"/>
        <v>63560</v>
      </c>
      <c r="J56" s="106">
        <f t="shared" si="17"/>
        <v>0</v>
      </c>
      <c r="K56" s="107">
        <f t="shared" si="17"/>
        <v>0</v>
      </c>
      <c r="L56" s="109">
        <f t="shared" si="17"/>
        <v>0</v>
      </c>
    </row>
    <row r="57" spans="1:12" hidden="1">
      <c r="D57" s="67"/>
      <c r="L57" s="137"/>
    </row>
    <row r="58" spans="1:12" hidden="1">
      <c r="A58" s="68" t="s">
        <v>91</v>
      </c>
      <c r="B58" s="69" t="s">
        <v>67</v>
      </c>
      <c r="C58" s="70" t="s">
        <v>68</v>
      </c>
      <c r="D58" s="76"/>
      <c r="E58" s="43"/>
      <c r="F58" s="45" t="s">
        <v>5</v>
      </c>
      <c r="G58" s="48"/>
      <c r="H58" s="43"/>
      <c r="I58" s="49"/>
      <c r="J58" s="48"/>
      <c r="K58" s="43"/>
      <c r="L58" s="74"/>
    </row>
    <row r="59" spans="1:12" hidden="1">
      <c r="A59" s="40"/>
      <c r="B59" s="41"/>
      <c r="C59" s="42"/>
      <c r="D59" s="77"/>
      <c r="E59" s="44">
        <v>600000</v>
      </c>
      <c r="F59" s="45" t="s">
        <v>210</v>
      </c>
      <c r="G59" s="94">
        <f>SUM(G60:G62)</f>
        <v>645000</v>
      </c>
      <c r="H59" s="95">
        <f>SUM(H60:H62)</f>
        <v>0</v>
      </c>
      <c r="I59" s="96">
        <f t="shared" ref="I59:L59" si="18">SUM(I60:I62)</f>
        <v>645000</v>
      </c>
      <c r="J59" s="94">
        <f t="shared" si="18"/>
        <v>0</v>
      </c>
      <c r="K59" s="95">
        <f t="shared" si="18"/>
        <v>0</v>
      </c>
      <c r="L59" s="97">
        <f t="shared" si="18"/>
        <v>0</v>
      </c>
    </row>
    <row r="60" spans="1:12" hidden="1">
      <c r="A60" s="48"/>
      <c r="B60" s="43"/>
      <c r="C60" s="49"/>
      <c r="D60" s="77"/>
      <c r="E60" s="50">
        <v>600000</v>
      </c>
      <c r="F60" s="51" t="s">
        <v>211</v>
      </c>
      <c r="G60" s="99">
        <f>Godišnji!G59</f>
        <v>600000</v>
      </c>
      <c r="H60" s="100">
        <f>Godišnji!H59</f>
        <v>0</v>
      </c>
      <c r="I60" s="98">
        <f>SUM(G60:H60)</f>
        <v>600000</v>
      </c>
      <c r="J60" s="52"/>
      <c r="K60" s="53"/>
      <c r="L60" s="101">
        <f>SUM(J60:K60)</f>
        <v>0</v>
      </c>
    </row>
    <row r="61" spans="1:12" hidden="1">
      <c r="A61" s="48"/>
      <c r="B61" s="43"/>
      <c r="C61" s="49"/>
      <c r="D61" s="77"/>
      <c r="E61" s="50">
        <v>600000</v>
      </c>
      <c r="F61" s="51" t="s">
        <v>212</v>
      </c>
      <c r="G61" s="99">
        <f>Godišnji!G60</f>
        <v>30000</v>
      </c>
      <c r="H61" s="100">
        <f>Godišnji!H60</f>
        <v>0</v>
      </c>
      <c r="I61" s="98">
        <f t="shared" ref="I61:I62" si="19">SUM(G61:H61)</f>
        <v>30000</v>
      </c>
      <c r="J61" s="52"/>
      <c r="K61" s="53"/>
      <c r="L61" s="101">
        <f t="shared" ref="L61:L62" si="20">SUM(J61:K61)</f>
        <v>0</v>
      </c>
    </row>
    <row r="62" spans="1:12" hidden="1">
      <c r="A62" s="48"/>
      <c r="B62" s="43"/>
      <c r="C62" s="49"/>
      <c r="D62" s="77"/>
      <c r="E62" s="50">
        <v>600000</v>
      </c>
      <c r="F62" s="51" t="s">
        <v>213</v>
      </c>
      <c r="G62" s="99">
        <f>Godišnji!G61</f>
        <v>15000</v>
      </c>
      <c r="H62" s="100">
        <f>Godišnji!H61</f>
        <v>0</v>
      </c>
      <c r="I62" s="98">
        <f t="shared" si="19"/>
        <v>15000</v>
      </c>
      <c r="J62" s="52"/>
      <c r="K62" s="53"/>
      <c r="L62" s="101">
        <f t="shared" si="20"/>
        <v>0</v>
      </c>
    </row>
    <row r="63" spans="1:12" hidden="1">
      <c r="A63" s="40"/>
      <c r="B63" s="41"/>
      <c r="C63" s="42"/>
      <c r="D63" s="77"/>
      <c r="E63" s="44">
        <v>611000</v>
      </c>
      <c r="F63" s="45" t="s">
        <v>69</v>
      </c>
      <c r="G63" s="94">
        <f>SUM(G64:G66)</f>
        <v>355500</v>
      </c>
      <c r="H63" s="95">
        <f>SUM(H64:H66)</f>
        <v>0</v>
      </c>
      <c r="I63" s="96">
        <f t="shared" ref="I63:L63" si="21">SUM(I64:I66)</f>
        <v>355500</v>
      </c>
      <c r="J63" s="94">
        <f t="shared" si="21"/>
        <v>0</v>
      </c>
      <c r="K63" s="95">
        <f t="shared" si="21"/>
        <v>0</v>
      </c>
      <c r="L63" s="97">
        <f t="shared" si="21"/>
        <v>0</v>
      </c>
    </row>
    <row r="64" spans="1:12" hidden="1">
      <c r="A64" s="48"/>
      <c r="B64" s="43"/>
      <c r="C64" s="49"/>
      <c r="D64" s="77"/>
      <c r="E64" s="50">
        <v>611100</v>
      </c>
      <c r="F64" s="51" t="s">
        <v>70</v>
      </c>
      <c r="G64" s="99">
        <f>Godišnji!G63</f>
        <v>128000</v>
      </c>
      <c r="H64" s="100">
        <f>Godišnji!H63</f>
        <v>0</v>
      </c>
      <c r="I64" s="98">
        <f>SUM(G64:H64)</f>
        <v>128000</v>
      </c>
      <c r="J64" s="52"/>
      <c r="K64" s="53"/>
      <c r="L64" s="101">
        <f>SUM(J64:K64)</f>
        <v>0</v>
      </c>
    </row>
    <row r="65" spans="1:12" hidden="1">
      <c r="A65" s="48"/>
      <c r="B65" s="43"/>
      <c r="C65" s="49"/>
      <c r="D65" s="77"/>
      <c r="E65" s="50">
        <v>611200</v>
      </c>
      <c r="F65" s="51" t="s">
        <v>71</v>
      </c>
      <c r="G65" s="99">
        <f>Godišnji!G64</f>
        <v>25600</v>
      </c>
      <c r="H65" s="100">
        <f>Godišnji!H64</f>
        <v>0</v>
      </c>
      <c r="I65" s="98">
        <f t="shared" ref="I65:I66" si="22">SUM(G65:H65)</f>
        <v>25600</v>
      </c>
      <c r="J65" s="52"/>
      <c r="K65" s="53"/>
      <c r="L65" s="101">
        <f t="shared" ref="L65:L66" si="23">SUM(J65:K65)</f>
        <v>0</v>
      </c>
    </row>
    <row r="66" spans="1:12" hidden="1">
      <c r="A66" s="48"/>
      <c r="B66" s="43"/>
      <c r="C66" s="49"/>
      <c r="D66" s="77"/>
      <c r="E66" s="50">
        <v>611200</v>
      </c>
      <c r="F66" s="51" t="s">
        <v>72</v>
      </c>
      <c r="G66" s="99">
        <f>Godišnji!G65</f>
        <v>201900</v>
      </c>
      <c r="H66" s="100">
        <f>Godišnji!H65</f>
        <v>0</v>
      </c>
      <c r="I66" s="98">
        <f t="shared" si="22"/>
        <v>201900</v>
      </c>
      <c r="J66" s="52"/>
      <c r="K66" s="53"/>
      <c r="L66" s="101">
        <f t="shared" si="23"/>
        <v>0</v>
      </c>
    </row>
    <row r="67" spans="1:12" hidden="1">
      <c r="A67" s="40"/>
      <c r="B67" s="41"/>
      <c r="C67" s="42"/>
      <c r="D67" s="77"/>
      <c r="E67" s="44">
        <v>612000</v>
      </c>
      <c r="F67" s="45" t="s">
        <v>73</v>
      </c>
      <c r="G67" s="94">
        <f>G68</f>
        <v>13760</v>
      </c>
      <c r="H67" s="95">
        <f>H68</f>
        <v>0</v>
      </c>
      <c r="I67" s="96">
        <f t="shared" ref="I67:L67" si="24">I68</f>
        <v>13760</v>
      </c>
      <c r="J67" s="94">
        <f t="shared" si="24"/>
        <v>0</v>
      </c>
      <c r="K67" s="95">
        <f t="shared" si="24"/>
        <v>0</v>
      </c>
      <c r="L67" s="97">
        <f t="shared" si="24"/>
        <v>0</v>
      </c>
    </row>
    <row r="68" spans="1:12" hidden="1">
      <c r="A68" s="48"/>
      <c r="B68" s="43"/>
      <c r="C68" s="49"/>
      <c r="D68" s="77"/>
      <c r="E68" s="50">
        <v>612100</v>
      </c>
      <c r="F68" s="51" t="s">
        <v>73</v>
      </c>
      <c r="G68" s="99">
        <f>Godišnji!G67</f>
        <v>13760</v>
      </c>
      <c r="H68" s="100">
        <f>Godišnji!H67</f>
        <v>0</v>
      </c>
      <c r="I68" s="98">
        <f>SUM(G68:H68)</f>
        <v>13760</v>
      </c>
      <c r="J68" s="52"/>
      <c r="K68" s="53"/>
      <c r="L68" s="101">
        <f>SUM(J68:K68)</f>
        <v>0</v>
      </c>
    </row>
    <row r="69" spans="1:12" hidden="1">
      <c r="A69" s="40"/>
      <c r="B69" s="41"/>
      <c r="C69" s="42"/>
      <c r="D69" s="77"/>
      <c r="E69" s="44">
        <v>613000</v>
      </c>
      <c r="F69" s="45" t="s">
        <v>74</v>
      </c>
      <c r="G69" s="94">
        <f>SUM(G70:G80)</f>
        <v>433260</v>
      </c>
      <c r="H69" s="95">
        <f>SUM(H70:H80)</f>
        <v>0</v>
      </c>
      <c r="I69" s="96">
        <f t="shared" ref="I69:L69" si="25">SUM(I70:I80)</f>
        <v>433260</v>
      </c>
      <c r="J69" s="94">
        <f t="shared" si="25"/>
        <v>0</v>
      </c>
      <c r="K69" s="95">
        <f t="shared" si="25"/>
        <v>0</v>
      </c>
      <c r="L69" s="97">
        <f t="shared" si="25"/>
        <v>0</v>
      </c>
    </row>
    <row r="70" spans="1:12" hidden="1">
      <c r="A70" s="48"/>
      <c r="B70" s="43"/>
      <c r="C70" s="49"/>
      <c r="D70" s="77"/>
      <c r="E70" s="50">
        <v>613100</v>
      </c>
      <c r="F70" s="54" t="s">
        <v>75</v>
      </c>
      <c r="G70" s="99">
        <f>Godišnji!G69</f>
        <v>14000</v>
      </c>
      <c r="H70" s="100">
        <f>Godišnji!H69</f>
        <v>0</v>
      </c>
      <c r="I70" s="98">
        <f t="shared" ref="I70:I80" si="26">SUM(G70:H70)</f>
        <v>14000</v>
      </c>
      <c r="J70" s="52"/>
      <c r="K70" s="53"/>
      <c r="L70" s="101">
        <f t="shared" ref="L70:L80" si="27">SUM(J70:K70)</f>
        <v>0</v>
      </c>
    </row>
    <row r="71" spans="1:12" hidden="1">
      <c r="A71" s="48"/>
      <c r="B71" s="43"/>
      <c r="C71" s="49"/>
      <c r="D71" s="77"/>
      <c r="E71" s="50">
        <v>613200</v>
      </c>
      <c r="F71" s="54" t="s">
        <v>76</v>
      </c>
      <c r="G71" s="99">
        <f>Godišnji!G70</f>
        <v>0</v>
      </c>
      <c r="H71" s="100">
        <f>Godišnji!H70</f>
        <v>0</v>
      </c>
      <c r="I71" s="98">
        <f t="shared" si="26"/>
        <v>0</v>
      </c>
      <c r="J71" s="52"/>
      <c r="K71" s="53"/>
      <c r="L71" s="101">
        <f t="shared" si="27"/>
        <v>0</v>
      </c>
    </row>
    <row r="72" spans="1:12" hidden="1">
      <c r="A72" s="48"/>
      <c r="B72" s="43"/>
      <c r="C72" s="49"/>
      <c r="D72" s="77"/>
      <c r="E72" s="50">
        <v>613300</v>
      </c>
      <c r="F72" s="54" t="s">
        <v>77</v>
      </c>
      <c r="G72" s="99">
        <f>Godišnji!G71</f>
        <v>5500</v>
      </c>
      <c r="H72" s="100">
        <f>Godišnji!H71</f>
        <v>0</v>
      </c>
      <c r="I72" s="98">
        <f t="shared" si="26"/>
        <v>5500</v>
      </c>
      <c r="J72" s="52"/>
      <c r="K72" s="53"/>
      <c r="L72" s="101">
        <f t="shared" si="27"/>
        <v>0</v>
      </c>
    </row>
    <row r="73" spans="1:12" hidden="1">
      <c r="A73" s="48"/>
      <c r="B73" s="43"/>
      <c r="C73" s="49"/>
      <c r="D73" s="77"/>
      <c r="E73" s="50">
        <v>613400</v>
      </c>
      <c r="F73" s="54" t="s">
        <v>78</v>
      </c>
      <c r="G73" s="99">
        <f>Godišnji!G72</f>
        <v>1500</v>
      </c>
      <c r="H73" s="100">
        <f>Godišnji!H72</f>
        <v>0</v>
      </c>
      <c r="I73" s="98">
        <f t="shared" si="26"/>
        <v>1500</v>
      </c>
      <c r="J73" s="52"/>
      <c r="K73" s="53"/>
      <c r="L73" s="101">
        <f t="shared" si="27"/>
        <v>0</v>
      </c>
    </row>
    <row r="74" spans="1:12" hidden="1">
      <c r="A74" s="48"/>
      <c r="B74" s="43"/>
      <c r="C74" s="49"/>
      <c r="D74" s="77"/>
      <c r="E74" s="50">
        <v>613500</v>
      </c>
      <c r="F74" s="54" t="s">
        <v>79</v>
      </c>
      <c r="G74" s="99">
        <f>Godišnji!G73</f>
        <v>1500</v>
      </c>
      <c r="H74" s="100">
        <f>Godišnji!H73</f>
        <v>0</v>
      </c>
      <c r="I74" s="98">
        <f t="shared" si="26"/>
        <v>1500</v>
      </c>
      <c r="J74" s="52"/>
      <c r="K74" s="53"/>
      <c r="L74" s="101">
        <f t="shared" si="27"/>
        <v>0</v>
      </c>
    </row>
    <row r="75" spans="1:12" hidden="1">
      <c r="A75" s="48"/>
      <c r="B75" s="43"/>
      <c r="C75" s="49"/>
      <c r="D75" s="77"/>
      <c r="E75" s="50">
        <v>613600</v>
      </c>
      <c r="F75" s="54" t="s">
        <v>82</v>
      </c>
      <c r="G75" s="99">
        <f>Godišnji!G74</f>
        <v>0</v>
      </c>
      <c r="H75" s="100">
        <f>Godišnji!H74</f>
        <v>0</v>
      </c>
      <c r="I75" s="98">
        <f t="shared" si="26"/>
        <v>0</v>
      </c>
      <c r="J75" s="52"/>
      <c r="K75" s="53"/>
      <c r="L75" s="101">
        <f t="shared" si="27"/>
        <v>0</v>
      </c>
    </row>
    <row r="76" spans="1:12" hidden="1">
      <c r="A76" s="48"/>
      <c r="B76" s="43"/>
      <c r="C76" s="49"/>
      <c r="D76" s="77"/>
      <c r="E76" s="50">
        <v>613700</v>
      </c>
      <c r="F76" s="54" t="s">
        <v>80</v>
      </c>
      <c r="G76" s="99">
        <f>Godišnji!G75</f>
        <v>7000</v>
      </c>
      <c r="H76" s="100">
        <f>Godišnji!H75</f>
        <v>0</v>
      </c>
      <c r="I76" s="98">
        <f t="shared" si="26"/>
        <v>7000</v>
      </c>
      <c r="J76" s="52"/>
      <c r="K76" s="53"/>
      <c r="L76" s="101">
        <f t="shared" si="27"/>
        <v>0</v>
      </c>
    </row>
    <row r="77" spans="1:12" hidden="1">
      <c r="A77" s="48"/>
      <c r="B77" s="43"/>
      <c r="C77" s="49"/>
      <c r="D77" s="77"/>
      <c r="E77" s="50">
        <v>613800</v>
      </c>
      <c r="F77" s="54" t="s">
        <v>83</v>
      </c>
      <c r="G77" s="99">
        <f>Godišnji!G76</f>
        <v>3460</v>
      </c>
      <c r="H77" s="100">
        <f>Godišnji!H76</f>
        <v>0</v>
      </c>
      <c r="I77" s="98">
        <f t="shared" si="26"/>
        <v>3460</v>
      </c>
      <c r="J77" s="52"/>
      <c r="K77" s="53"/>
      <c r="L77" s="101">
        <f t="shared" si="27"/>
        <v>0</v>
      </c>
    </row>
    <row r="78" spans="1:12" hidden="1">
      <c r="A78" s="48"/>
      <c r="B78" s="43"/>
      <c r="C78" s="49"/>
      <c r="D78" s="77"/>
      <c r="E78" s="50">
        <v>613900</v>
      </c>
      <c r="F78" s="54" t="s">
        <v>81</v>
      </c>
      <c r="G78" s="99">
        <f>Godišnji!G77</f>
        <v>162100</v>
      </c>
      <c r="H78" s="100">
        <f>Godišnji!H77</f>
        <v>0</v>
      </c>
      <c r="I78" s="98">
        <f t="shared" si="26"/>
        <v>162100</v>
      </c>
      <c r="J78" s="52"/>
      <c r="K78" s="53"/>
      <c r="L78" s="101">
        <f t="shared" si="27"/>
        <v>0</v>
      </c>
    </row>
    <row r="79" spans="1:12" hidden="1">
      <c r="A79" s="48"/>
      <c r="B79" s="43"/>
      <c r="C79" s="49"/>
      <c r="D79" s="77"/>
      <c r="E79" s="50">
        <v>613900</v>
      </c>
      <c r="F79" s="54" t="s">
        <v>92</v>
      </c>
      <c r="G79" s="99">
        <f>Godišnji!G78</f>
        <v>29500</v>
      </c>
      <c r="H79" s="100">
        <f>Godišnji!H78</f>
        <v>0</v>
      </c>
      <c r="I79" s="98">
        <f t="shared" si="26"/>
        <v>29500</v>
      </c>
      <c r="J79" s="52"/>
      <c r="K79" s="53"/>
      <c r="L79" s="101">
        <f t="shared" si="27"/>
        <v>0</v>
      </c>
    </row>
    <row r="80" spans="1:12" hidden="1">
      <c r="A80" s="48"/>
      <c r="B80" s="43"/>
      <c r="C80" s="49"/>
      <c r="D80" s="77"/>
      <c r="E80" s="50">
        <v>613900</v>
      </c>
      <c r="F80" s="54" t="s">
        <v>84</v>
      </c>
      <c r="G80" s="99">
        <f>Godišnji!G79</f>
        <v>208700</v>
      </c>
      <c r="H80" s="100">
        <f>Godišnji!H79</f>
        <v>0</v>
      </c>
      <c r="I80" s="98">
        <f t="shared" si="26"/>
        <v>208700</v>
      </c>
      <c r="J80" s="52"/>
      <c r="K80" s="53"/>
      <c r="L80" s="101">
        <f t="shared" si="27"/>
        <v>0</v>
      </c>
    </row>
    <row r="81" spans="1:12" hidden="1">
      <c r="A81" s="40"/>
      <c r="B81" s="41"/>
      <c r="C81" s="42"/>
      <c r="D81" s="77"/>
      <c r="E81" s="44">
        <v>614000</v>
      </c>
      <c r="F81" s="45" t="s">
        <v>93</v>
      </c>
      <c r="G81" s="94">
        <f>SUM(G82:G92)</f>
        <v>855000</v>
      </c>
      <c r="H81" s="95">
        <f>SUM(H82:H92)</f>
        <v>0</v>
      </c>
      <c r="I81" s="96">
        <f>SUM(I82:I92)</f>
        <v>855000</v>
      </c>
      <c r="J81" s="94">
        <f t="shared" ref="J81:K81" si="28">SUM(J82:J92)</f>
        <v>0</v>
      </c>
      <c r="K81" s="95">
        <f t="shared" si="28"/>
        <v>0</v>
      </c>
      <c r="L81" s="97">
        <f>SUM(L82:L92)</f>
        <v>0</v>
      </c>
    </row>
    <row r="82" spans="1:12" hidden="1">
      <c r="A82" s="48"/>
      <c r="B82" s="43"/>
      <c r="C82" s="49"/>
      <c r="D82" s="77"/>
      <c r="E82" s="50">
        <v>614100</v>
      </c>
      <c r="F82" s="54" t="s">
        <v>94</v>
      </c>
      <c r="G82" s="99">
        <f>Godišnji!G81</f>
        <v>100000</v>
      </c>
      <c r="H82" s="100">
        <f>Godišnji!H81</f>
        <v>0</v>
      </c>
      <c r="I82" s="98">
        <f t="shared" ref="I82:I92" si="29">SUM(G82:H82)</f>
        <v>100000</v>
      </c>
      <c r="J82" s="52"/>
      <c r="K82" s="53"/>
      <c r="L82" s="101">
        <f t="shared" ref="L82:L92" si="30">SUM(J82:K82)</f>
        <v>0</v>
      </c>
    </row>
    <row r="83" spans="1:12" hidden="1">
      <c r="A83" s="48"/>
      <c r="B83" s="43"/>
      <c r="C83" s="49"/>
      <c r="D83" s="77"/>
      <c r="E83" s="50">
        <v>614100</v>
      </c>
      <c r="F83" s="54" t="s">
        <v>95</v>
      </c>
      <c r="G83" s="99">
        <f>Godišnji!G82</f>
        <v>200000</v>
      </c>
      <c r="H83" s="100">
        <f>Godišnji!H82</f>
        <v>0</v>
      </c>
      <c r="I83" s="98">
        <f t="shared" si="29"/>
        <v>200000</v>
      </c>
      <c r="J83" s="52"/>
      <c r="K83" s="53"/>
      <c r="L83" s="101">
        <f t="shared" si="30"/>
        <v>0</v>
      </c>
    </row>
    <row r="84" spans="1:12" hidden="1">
      <c r="A84" s="48"/>
      <c r="B84" s="43"/>
      <c r="C84" s="49"/>
      <c r="D84" s="77"/>
      <c r="E84" s="50">
        <v>614200</v>
      </c>
      <c r="F84" s="54" t="s">
        <v>96</v>
      </c>
      <c r="G84" s="99">
        <f>Godišnji!G83</f>
        <v>150000</v>
      </c>
      <c r="H84" s="100">
        <f>Godišnji!H83</f>
        <v>0</v>
      </c>
      <c r="I84" s="98">
        <f t="shared" si="29"/>
        <v>150000</v>
      </c>
      <c r="J84" s="52"/>
      <c r="K84" s="53"/>
      <c r="L84" s="101">
        <f t="shared" si="30"/>
        <v>0</v>
      </c>
    </row>
    <row r="85" spans="1:12" hidden="1">
      <c r="A85" s="48"/>
      <c r="B85" s="43"/>
      <c r="C85" s="49"/>
      <c r="D85" s="77"/>
      <c r="E85" s="50">
        <v>614300</v>
      </c>
      <c r="F85" s="54" t="s">
        <v>245</v>
      </c>
      <c r="G85" s="99">
        <f>Godišnji!G84</f>
        <v>70000</v>
      </c>
      <c r="H85" s="100">
        <f>Godišnji!H84</f>
        <v>0</v>
      </c>
      <c r="I85" s="98">
        <f t="shared" si="29"/>
        <v>70000</v>
      </c>
      <c r="J85" s="52"/>
      <c r="K85" s="53"/>
      <c r="L85" s="101">
        <f t="shared" si="30"/>
        <v>0</v>
      </c>
    </row>
    <row r="86" spans="1:12" hidden="1">
      <c r="A86" s="48"/>
      <c r="B86" s="43"/>
      <c r="C86" s="49"/>
      <c r="D86" s="77"/>
      <c r="E86" s="50">
        <v>614300</v>
      </c>
      <c r="F86" s="54" t="s">
        <v>97</v>
      </c>
      <c r="G86" s="99">
        <f>Godišnji!G85</f>
        <v>35000</v>
      </c>
      <c r="H86" s="100">
        <f>Godišnji!H85</f>
        <v>0</v>
      </c>
      <c r="I86" s="98">
        <f t="shared" si="29"/>
        <v>35000</v>
      </c>
      <c r="J86" s="52"/>
      <c r="K86" s="53"/>
      <c r="L86" s="101">
        <f t="shared" si="30"/>
        <v>0</v>
      </c>
    </row>
    <row r="87" spans="1:12" hidden="1">
      <c r="A87" s="48"/>
      <c r="B87" s="43"/>
      <c r="C87" s="49"/>
      <c r="D87" s="77"/>
      <c r="E87" s="50">
        <v>614300</v>
      </c>
      <c r="F87" s="54" t="s">
        <v>98</v>
      </c>
      <c r="G87" s="99">
        <f>Godišnji!G86</f>
        <v>40000</v>
      </c>
      <c r="H87" s="100">
        <f>Godišnji!H86</f>
        <v>0</v>
      </c>
      <c r="I87" s="98">
        <f t="shared" si="29"/>
        <v>40000</v>
      </c>
      <c r="J87" s="52"/>
      <c r="K87" s="53"/>
      <c r="L87" s="101">
        <f t="shared" si="30"/>
        <v>0</v>
      </c>
    </row>
    <row r="88" spans="1:12" hidden="1">
      <c r="A88" s="48"/>
      <c r="B88" s="43"/>
      <c r="C88" s="49"/>
      <c r="D88" s="77"/>
      <c r="E88" s="50">
        <v>614300</v>
      </c>
      <c r="F88" s="54" t="s">
        <v>99</v>
      </c>
      <c r="G88" s="99">
        <f>Godišnji!G87</f>
        <v>40000</v>
      </c>
      <c r="H88" s="100">
        <f>Godišnji!H87</f>
        <v>0</v>
      </c>
      <c r="I88" s="98">
        <f t="shared" si="29"/>
        <v>40000</v>
      </c>
      <c r="J88" s="52"/>
      <c r="K88" s="53"/>
      <c r="L88" s="101">
        <f t="shared" si="30"/>
        <v>0</v>
      </c>
    </row>
    <row r="89" spans="1:12" hidden="1">
      <c r="A89" s="48"/>
      <c r="B89" s="43"/>
      <c r="C89" s="49"/>
      <c r="D89" s="77"/>
      <c r="E89" s="50">
        <v>614300</v>
      </c>
      <c r="F89" s="54" t="s">
        <v>100</v>
      </c>
      <c r="G89" s="99">
        <f>Godišnji!G88</f>
        <v>15000</v>
      </c>
      <c r="H89" s="100">
        <f>Godišnji!H88</f>
        <v>0</v>
      </c>
      <c r="I89" s="98">
        <f t="shared" si="29"/>
        <v>15000</v>
      </c>
      <c r="J89" s="52"/>
      <c r="K89" s="53"/>
      <c r="L89" s="101">
        <f t="shared" si="30"/>
        <v>0</v>
      </c>
    </row>
    <row r="90" spans="1:12" hidden="1">
      <c r="A90" s="48"/>
      <c r="B90" s="43"/>
      <c r="C90" s="49"/>
      <c r="D90" s="77"/>
      <c r="E90" s="50">
        <v>614300</v>
      </c>
      <c r="F90" s="54" t="s">
        <v>101</v>
      </c>
      <c r="G90" s="99">
        <f>Godišnji!G89</f>
        <v>30000</v>
      </c>
      <c r="H90" s="100">
        <f>Godišnji!H89</f>
        <v>0</v>
      </c>
      <c r="I90" s="98">
        <f t="shared" si="29"/>
        <v>30000</v>
      </c>
      <c r="J90" s="52"/>
      <c r="K90" s="53"/>
      <c r="L90" s="101">
        <f t="shared" si="30"/>
        <v>0</v>
      </c>
    </row>
    <row r="91" spans="1:12" hidden="1">
      <c r="A91" s="48"/>
      <c r="B91" s="43"/>
      <c r="C91" s="49"/>
      <c r="D91" s="77"/>
      <c r="E91" s="50">
        <v>614300</v>
      </c>
      <c r="F91" s="54" t="s">
        <v>236</v>
      </c>
      <c r="G91" s="99">
        <f>Godišnji!G90</f>
        <v>15000</v>
      </c>
      <c r="H91" s="100">
        <f>Godišnji!H90</f>
        <v>0</v>
      </c>
      <c r="I91" s="98">
        <f t="shared" ref="I91" si="31">SUM(G91:H91)</f>
        <v>15000</v>
      </c>
      <c r="J91" s="52"/>
      <c r="K91" s="53"/>
      <c r="L91" s="101">
        <f t="shared" ref="L91" si="32">SUM(J91:K91)</f>
        <v>0</v>
      </c>
    </row>
    <row r="92" spans="1:12" hidden="1">
      <c r="A92" s="48"/>
      <c r="B92" s="43"/>
      <c r="C92" s="49"/>
      <c r="D92" s="77"/>
      <c r="E92" s="50">
        <v>614300</v>
      </c>
      <c r="F92" s="54" t="s">
        <v>102</v>
      </c>
      <c r="G92" s="99">
        <f>Godišnji!G91</f>
        <v>160000</v>
      </c>
      <c r="H92" s="100">
        <f>Godišnji!H91</f>
        <v>0</v>
      </c>
      <c r="I92" s="98">
        <f t="shared" si="29"/>
        <v>160000</v>
      </c>
      <c r="J92" s="52"/>
      <c r="K92" s="53"/>
      <c r="L92" s="101">
        <f t="shared" si="30"/>
        <v>0</v>
      </c>
    </row>
    <row r="93" spans="1:12" hidden="1">
      <c r="A93" s="40"/>
      <c r="B93" s="41"/>
      <c r="C93" s="42"/>
      <c r="D93" s="77"/>
      <c r="E93" s="44">
        <v>615000</v>
      </c>
      <c r="F93" s="45" t="s">
        <v>103</v>
      </c>
      <c r="G93" s="94">
        <f>G94</f>
        <v>700000</v>
      </c>
      <c r="H93" s="95">
        <f>H94</f>
        <v>0</v>
      </c>
      <c r="I93" s="96">
        <f>I94</f>
        <v>700000</v>
      </c>
      <c r="J93" s="94">
        <f t="shared" ref="J93:K93" si="33">J94</f>
        <v>0</v>
      </c>
      <c r="K93" s="95">
        <f t="shared" si="33"/>
        <v>0</v>
      </c>
      <c r="L93" s="97">
        <f>L94</f>
        <v>0</v>
      </c>
    </row>
    <row r="94" spans="1:12" hidden="1">
      <c r="A94" s="48"/>
      <c r="B94" s="43"/>
      <c r="C94" s="49"/>
      <c r="D94" s="77"/>
      <c r="E94" s="50">
        <v>615100</v>
      </c>
      <c r="F94" s="54" t="s">
        <v>103</v>
      </c>
      <c r="G94" s="99">
        <f>Godišnji!G93</f>
        <v>700000</v>
      </c>
      <c r="H94" s="100">
        <f>Godišnji!H93</f>
        <v>0</v>
      </c>
      <c r="I94" s="98">
        <f>SUM(G94:H94)</f>
        <v>700000</v>
      </c>
      <c r="J94" s="52"/>
      <c r="K94" s="53"/>
      <c r="L94" s="101">
        <f>SUM(J94:K94)</f>
        <v>0</v>
      </c>
    </row>
    <row r="95" spans="1:12" hidden="1">
      <c r="A95" s="40"/>
      <c r="B95" s="41"/>
      <c r="C95" s="42"/>
      <c r="D95" s="77"/>
      <c r="E95" s="44">
        <v>821000</v>
      </c>
      <c r="F95" s="45" t="s">
        <v>85</v>
      </c>
      <c r="G95" s="94">
        <f>SUM(G96:G98)</f>
        <v>10000</v>
      </c>
      <c r="H95" s="95">
        <f t="shared" ref="H95:L95" si="34">SUM(H96:H98)</f>
        <v>200000</v>
      </c>
      <c r="I95" s="96">
        <f t="shared" si="34"/>
        <v>210000</v>
      </c>
      <c r="J95" s="94">
        <f t="shared" si="34"/>
        <v>0</v>
      </c>
      <c r="K95" s="95">
        <f t="shared" si="34"/>
        <v>0</v>
      </c>
      <c r="L95" s="97">
        <f t="shared" si="34"/>
        <v>0</v>
      </c>
    </row>
    <row r="96" spans="1:12" hidden="1">
      <c r="A96" s="48"/>
      <c r="B96" s="43"/>
      <c r="C96" s="49"/>
      <c r="D96" s="77"/>
      <c r="E96" s="50">
        <v>821200</v>
      </c>
      <c r="F96" s="51" t="s">
        <v>86</v>
      </c>
      <c r="G96" s="99">
        <f>Godišnji!G95</f>
        <v>0</v>
      </c>
      <c r="H96" s="100">
        <f>Godišnji!H95</f>
        <v>0</v>
      </c>
      <c r="I96" s="98">
        <f>SUM(G96:H96)</f>
        <v>0</v>
      </c>
      <c r="J96" s="52"/>
      <c r="K96" s="53"/>
      <c r="L96" s="101">
        <f>SUM(J96:K96)</f>
        <v>0</v>
      </c>
    </row>
    <row r="97" spans="1:12" hidden="1">
      <c r="A97" s="48"/>
      <c r="B97" s="43"/>
      <c r="C97" s="49"/>
      <c r="D97" s="43"/>
      <c r="E97" s="50">
        <v>821300</v>
      </c>
      <c r="F97" s="51" t="s">
        <v>87</v>
      </c>
      <c r="G97" s="99">
        <f>Godišnji!G96</f>
        <v>10000</v>
      </c>
      <c r="H97" s="100">
        <f>Godišnji!H96</f>
        <v>0</v>
      </c>
      <c r="I97" s="98">
        <f>SUM(G97:H97)</f>
        <v>10000</v>
      </c>
      <c r="J97" s="52"/>
      <c r="K97" s="53"/>
      <c r="L97" s="101">
        <f>SUM(J97:K97)</f>
        <v>0</v>
      </c>
    </row>
    <row r="98" spans="1:12" ht="12.75" hidden="1" thickBot="1">
      <c r="A98" s="88"/>
      <c r="B98" s="65"/>
      <c r="C98" s="89"/>
      <c r="D98" s="65"/>
      <c r="E98" s="90">
        <v>821500</v>
      </c>
      <c r="F98" s="91" t="s">
        <v>216</v>
      </c>
      <c r="G98" s="184">
        <f>Godišnji!G97</f>
        <v>0</v>
      </c>
      <c r="H98" s="141">
        <f>Godišnji!H97</f>
        <v>200000</v>
      </c>
      <c r="I98" s="132">
        <f>SUM(G98:H98)</f>
        <v>200000</v>
      </c>
      <c r="J98" s="92"/>
      <c r="K98" s="93"/>
      <c r="L98" s="133">
        <f>SUM(J98:K98)</f>
        <v>0</v>
      </c>
    </row>
    <row r="99" spans="1:12" ht="12.75" hidden="1" thickBot="1">
      <c r="A99" s="62"/>
      <c r="B99" s="63"/>
      <c r="C99" s="64"/>
      <c r="D99" s="78"/>
      <c r="E99" s="63"/>
      <c r="F99" s="66" t="s">
        <v>104</v>
      </c>
      <c r="G99" s="106">
        <f t="shared" ref="G99:L99" si="35">G59+G63+G67+G69+G81+G93+G95</f>
        <v>3012520</v>
      </c>
      <c r="H99" s="107">
        <f t="shared" si="35"/>
        <v>200000</v>
      </c>
      <c r="I99" s="108">
        <f t="shared" si="35"/>
        <v>3212520</v>
      </c>
      <c r="J99" s="106">
        <f t="shared" si="35"/>
        <v>0</v>
      </c>
      <c r="K99" s="107">
        <f t="shared" si="35"/>
        <v>0</v>
      </c>
      <c r="L99" s="126">
        <f t="shared" si="35"/>
        <v>0</v>
      </c>
    </row>
    <row r="100" spans="1:12" hidden="1">
      <c r="D100" s="67"/>
      <c r="L100" s="137"/>
    </row>
    <row r="101" spans="1:12" hidden="1">
      <c r="A101" s="68" t="s">
        <v>91</v>
      </c>
      <c r="B101" s="69" t="s">
        <v>67</v>
      </c>
      <c r="C101" s="70" t="s">
        <v>88</v>
      </c>
      <c r="D101" s="76"/>
      <c r="E101" s="43"/>
      <c r="F101" s="45" t="s">
        <v>7</v>
      </c>
      <c r="G101" s="48"/>
      <c r="H101" s="43"/>
      <c r="I101" s="49"/>
      <c r="J101" s="48"/>
      <c r="K101" s="43"/>
      <c r="L101" s="74"/>
    </row>
    <row r="102" spans="1:12" hidden="1">
      <c r="A102" s="40"/>
      <c r="B102" s="41"/>
      <c r="C102" s="42"/>
      <c r="D102" s="77"/>
      <c r="E102" s="44">
        <v>611000</v>
      </c>
      <c r="F102" s="45" t="s">
        <v>69</v>
      </c>
      <c r="G102" s="94">
        <f>SUM(G103:G105)</f>
        <v>55690</v>
      </c>
      <c r="H102" s="95">
        <f t="shared" ref="H102:L102" si="36">SUM(H103:H105)</f>
        <v>0</v>
      </c>
      <c r="I102" s="96">
        <f t="shared" si="36"/>
        <v>55690</v>
      </c>
      <c r="J102" s="94">
        <f t="shared" si="36"/>
        <v>0</v>
      </c>
      <c r="K102" s="95">
        <f t="shared" si="36"/>
        <v>0</v>
      </c>
      <c r="L102" s="97">
        <f t="shared" si="36"/>
        <v>0</v>
      </c>
    </row>
    <row r="103" spans="1:12" hidden="1">
      <c r="A103" s="48"/>
      <c r="B103" s="43"/>
      <c r="C103" s="49"/>
      <c r="D103" s="77"/>
      <c r="E103" s="50">
        <v>611100</v>
      </c>
      <c r="F103" s="51" t="s">
        <v>70</v>
      </c>
      <c r="G103" s="99">
        <f>Godišnji!G102</f>
        <v>46450</v>
      </c>
      <c r="H103" s="100">
        <f>Godišnji!H102</f>
        <v>0</v>
      </c>
      <c r="I103" s="98">
        <f>SUM(G103:H103)</f>
        <v>46450</v>
      </c>
      <c r="J103" s="52"/>
      <c r="K103" s="53"/>
      <c r="L103" s="101">
        <f>SUM(J103:K103)</f>
        <v>0</v>
      </c>
    </row>
    <row r="104" spans="1:12" hidden="1">
      <c r="A104" s="48"/>
      <c r="B104" s="43"/>
      <c r="C104" s="49"/>
      <c r="D104" s="77"/>
      <c r="E104" s="50">
        <v>611200</v>
      </c>
      <c r="F104" s="51" t="s">
        <v>71</v>
      </c>
      <c r="G104" s="99">
        <f>Godišnji!G103</f>
        <v>9240</v>
      </c>
      <c r="H104" s="100">
        <f>Godišnji!H103</f>
        <v>0</v>
      </c>
      <c r="I104" s="98">
        <f t="shared" ref="I104:I105" si="37">SUM(G104:H104)</f>
        <v>9240</v>
      </c>
      <c r="J104" s="52"/>
      <c r="K104" s="53"/>
      <c r="L104" s="101">
        <f t="shared" ref="L104:L105" si="38">SUM(J104:K104)</f>
        <v>0</v>
      </c>
    </row>
    <row r="105" spans="1:12" hidden="1">
      <c r="A105" s="48"/>
      <c r="B105" s="43"/>
      <c r="C105" s="49"/>
      <c r="D105" s="77"/>
      <c r="E105" s="50">
        <v>611200</v>
      </c>
      <c r="F105" s="51" t="s">
        <v>72</v>
      </c>
      <c r="G105" s="99">
        <f>Godišnji!G104</f>
        <v>0</v>
      </c>
      <c r="H105" s="100">
        <f>Godišnji!H104</f>
        <v>0</v>
      </c>
      <c r="I105" s="98">
        <f t="shared" si="37"/>
        <v>0</v>
      </c>
      <c r="J105" s="52"/>
      <c r="K105" s="53"/>
      <c r="L105" s="101">
        <f t="shared" si="38"/>
        <v>0</v>
      </c>
    </row>
    <row r="106" spans="1:12" hidden="1">
      <c r="A106" s="40"/>
      <c r="B106" s="41"/>
      <c r="C106" s="42"/>
      <c r="D106" s="77"/>
      <c r="E106" s="44">
        <v>612000</v>
      </c>
      <c r="F106" s="45" t="s">
        <v>73</v>
      </c>
      <c r="G106" s="94">
        <f>G107</f>
        <v>6350</v>
      </c>
      <c r="H106" s="95">
        <f t="shared" ref="H106:L106" si="39">H107</f>
        <v>0</v>
      </c>
      <c r="I106" s="96">
        <f t="shared" si="39"/>
        <v>6350</v>
      </c>
      <c r="J106" s="94">
        <f t="shared" si="39"/>
        <v>0</v>
      </c>
      <c r="K106" s="95">
        <f t="shared" si="39"/>
        <v>0</v>
      </c>
      <c r="L106" s="97">
        <f t="shared" si="39"/>
        <v>0</v>
      </c>
    </row>
    <row r="107" spans="1:12" hidden="1">
      <c r="A107" s="48"/>
      <c r="B107" s="43"/>
      <c r="C107" s="49"/>
      <c r="D107" s="77"/>
      <c r="E107" s="50">
        <v>612100</v>
      </c>
      <c r="F107" s="51" t="s">
        <v>73</v>
      </c>
      <c r="G107" s="99">
        <f>Godišnji!G106</f>
        <v>6350</v>
      </c>
      <c r="H107" s="100">
        <f>Godišnji!H106</f>
        <v>0</v>
      </c>
      <c r="I107" s="98">
        <f>SUM(G107:H107)</f>
        <v>6350</v>
      </c>
      <c r="J107" s="52"/>
      <c r="K107" s="53"/>
      <c r="L107" s="101">
        <f>SUM(J107:K107)</f>
        <v>0</v>
      </c>
    </row>
    <row r="108" spans="1:12" hidden="1">
      <c r="A108" s="40"/>
      <c r="B108" s="41"/>
      <c r="C108" s="42"/>
      <c r="D108" s="77"/>
      <c r="E108" s="44">
        <v>613000</v>
      </c>
      <c r="F108" s="45" t="s">
        <v>74</v>
      </c>
      <c r="G108" s="94">
        <f>SUM(G109:G118)</f>
        <v>4000</v>
      </c>
      <c r="H108" s="95">
        <f t="shared" ref="H108:L108" si="40">SUM(H109:H118)</f>
        <v>0</v>
      </c>
      <c r="I108" s="96">
        <f t="shared" si="40"/>
        <v>4000</v>
      </c>
      <c r="J108" s="94">
        <f t="shared" si="40"/>
        <v>0</v>
      </c>
      <c r="K108" s="95">
        <f t="shared" si="40"/>
        <v>0</v>
      </c>
      <c r="L108" s="97">
        <f t="shared" si="40"/>
        <v>0</v>
      </c>
    </row>
    <row r="109" spans="1:12" hidden="1">
      <c r="A109" s="48"/>
      <c r="B109" s="43"/>
      <c r="C109" s="49"/>
      <c r="D109" s="77"/>
      <c r="E109" s="50">
        <v>613100</v>
      </c>
      <c r="F109" s="54" t="s">
        <v>75</v>
      </c>
      <c r="G109" s="99">
        <f>Godišnji!G108</f>
        <v>500</v>
      </c>
      <c r="H109" s="100">
        <f>Godišnji!H108</f>
        <v>0</v>
      </c>
      <c r="I109" s="98">
        <f t="shared" ref="I109:I118" si="41">SUM(G109:H109)</f>
        <v>500</v>
      </c>
      <c r="J109" s="52"/>
      <c r="K109" s="53"/>
      <c r="L109" s="101">
        <f t="shared" ref="L109:L118" si="42">SUM(J109:K109)</f>
        <v>0</v>
      </c>
    </row>
    <row r="110" spans="1:12" hidden="1">
      <c r="A110" s="48"/>
      <c r="B110" s="43"/>
      <c r="C110" s="49"/>
      <c r="D110" s="77"/>
      <c r="E110" s="50">
        <v>613200</v>
      </c>
      <c r="F110" s="54" t="s">
        <v>76</v>
      </c>
      <c r="G110" s="99">
        <f>Godišnji!G109</f>
        <v>0</v>
      </c>
      <c r="H110" s="100">
        <f>Godišnji!H109</f>
        <v>0</v>
      </c>
      <c r="I110" s="98">
        <f t="shared" si="41"/>
        <v>0</v>
      </c>
      <c r="J110" s="52"/>
      <c r="K110" s="53"/>
      <c r="L110" s="101">
        <f t="shared" si="42"/>
        <v>0</v>
      </c>
    </row>
    <row r="111" spans="1:12" hidden="1">
      <c r="A111" s="48"/>
      <c r="B111" s="43"/>
      <c r="C111" s="49"/>
      <c r="D111" s="77"/>
      <c r="E111" s="50">
        <v>613300</v>
      </c>
      <c r="F111" s="54" t="s">
        <v>77</v>
      </c>
      <c r="G111" s="99">
        <f>Godišnji!G110</f>
        <v>1100</v>
      </c>
      <c r="H111" s="100">
        <f>Godišnji!H110</f>
        <v>0</v>
      </c>
      <c r="I111" s="98">
        <f t="shared" si="41"/>
        <v>1100</v>
      </c>
      <c r="J111" s="52"/>
      <c r="K111" s="53"/>
      <c r="L111" s="101">
        <f t="shared" si="42"/>
        <v>0</v>
      </c>
    </row>
    <row r="112" spans="1:12" hidden="1">
      <c r="A112" s="48"/>
      <c r="B112" s="43"/>
      <c r="C112" s="49"/>
      <c r="D112" s="77"/>
      <c r="E112" s="50">
        <v>613400</v>
      </c>
      <c r="F112" s="54" t="s">
        <v>78</v>
      </c>
      <c r="G112" s="99">
        <f>Godišnji!G111</f>
        <v>0</v>
      </c>
      <c r="H112" s="100">
        <f>Godišnji!H111</f>
        <v>0</v>
      </c>
      <c r="I112" s="98">
        <f t="shared" si="41"/>
        <v>0</v>
      </c>
      <c r="J112" s="52"/>
      <c r="K112" s="53"/>
      <c r="L112" s="101">
        <f t="shared" si="42"/>
        <v>0</v>
      </c>
    </row>
    <row r="113" spans="1:12" hidden="1">
      <c r="A113" s="48"/>
      <c r="B113" s="43"/>
      <c r="C113" s="49"/>
      <c r="D113" s="77"/>
      <c r="E113" s="50">
        <v>613500</v>
      </c>
      <c r="F113" s="54" t="s">
        <v>79</v>
      </c>
      <c r="G113" s="99">
        <f>Godišnji!G112</f>
        <v>0</v>
      </c>
      <c r="H113" s="100">
        <f>Godišnji!H112</f>
        <v>0</v>
      </c>
      <c r="I113" s="98">
        <f t="shared" si="41"/>
        <v>0</v>
      </c>
      <c r="J113" s="52"/>
      <c r="K113" s="53"/>
      <c r="L113" s="101">
        <f t="shared" si="42"/>
        <v>0</v>
      </c>
    </row>
    <row r="114" spans="1:12" hidden="1">
      <c r="A114" s="48"/>
      <c r="B114" s="43"/>
      <c r="C114" s="49"/>
      <c r="D114" s="77"/>
      <c r="E114" s="50">
        <v>613600</v>
      </c>
      <c r="F114" s="54" t="s">
        <v>82</v>
      </c>
      <c r="G114" s="99">
        <f>Godišnji!G113</f>
        <v>0</v>
      </c>
      <c r="H114" s="100">
        <f>Godišnji!H113</f>
        <v>0</v>
      </c>
      <c r="I114" s="98">
        <f t="shared" si="41"/>
        <v>0</v>
      </c>
      <c r="J114" s="52"/>
      <c r="K114" s="53"/>
      <c r="L114" s="101">
        <f t="shared" si="42"/>
        <v>0</v>
      </c>
    </row>
    <row r="115" spans="1:12" hidden="1">
      <c r="A115" s="48"/>
      <c r="B115" s="43"/>
      <c r="C115" s="49"/>
      <c r="D115" s="77"/>
      <c r="E115" s="50">
        <v>613700</v>
      </c>
      <c r="F115" s="54" t="s">
        <v>80</v>
      </c>
      <c r="G115" s="99">
        <f>Godišnji!G114</f>
        <v>400</v>
      </c>
      <c r="H115" s="100">
        <f>Godišnji!H114</f>
        <v>0</v>
      </c>
      <c r="I115" s="98">
        <f t="shared" si="41"/>
        <v>400</v>
      </c>
      <c r="J115" s="52"/>
      <c r="K115" s="53"/>
      <c r="L115" s="101">
        <f t="shared" si="42"/>
        <v>0</v>
      </c>
    </row>
    <row r="116" spans="1:12" hidden="1">
      <c r="A116" s="48"/>
      <c r="B116" s="43"/>
      <c r="C116" s="49"/>
      <c r="D116" s="77"/>
      <c r="E116" s="50">
        <v>613800</v>
      </c>
      <c r="F116" s="54" t="s">
        <v>83</v>
      </c>
      <c r="G116" s="99">
        <f>Godišnji!G115</f>
        <v>0</v>
      </c>
      <c r="H116" s="100">
        <f>Godišnji!H115</f>
        <v>0</v>
      </c>
      <c r="I116" s="98">
        <f t="shared" si="41"/>
        <v>0</v>
      </c>
      <c r="J116" s="52"/>
      <c r="K116" s="53"/>
      <c r="L116" s="101">
        <f t="shared" si="42"/>
        <v>0</v>
      </c>
    </row>
    <row r="117" spans="1:12" hidden="1">
      <c r="A117" s="48"/>
      <c r="B117" s="43"/>
      <c r="C117" s="49"/>
      <c r="D117" s="77"/>
      <c r="E117" s="50">
        <v>613900</v>
      </c>
      <c r="F117" s="54" t="s">
        <v>81</v>
      </c>
      <c r="G117" s="99">
        <f>Godišnji!G116</f>
        <v>2000</v>
      </c>
      <c r="H117" s="100">
        <f>Godišnji!H116</f>
        <v>0</v>
      </c>
      <c r="I117" s="98">
        <f t="shared" si="41"/>
        <v>2000</v>
      </c>
      <c r="J117" s="52"/>
      <c r="K117" s="53"/>
      <c r="L117" s="101">
        <f t="shared" si="42"/>
        <v>0</v>
      </c>
    </row>
    <row r="118" spans="1:12" hidden="1">
      <c r="A118" s="48"/>
      <c r="B118" s="43"/>
      <c r="C118" s="49"/>
      <c r="D118" s="77"/>
      <c r="E118" s="50">
        <v>613900</v>
      </c>
      <c r="F118" s="54" t="s">
        <v>84</v>
      </c>
      <c r="G118" s="99">
        <f>Godišnji!G117</f>
        <v>0</v>
      </c>
      <c r="H118" s="100">
        <f>Godišnji!H117</f>
        <v>0</v>
      </c>
      <c r="I118" s="98">
        <f t="shared" si="41"/>
        <v>0</v>
      </c>
      <c r="J118" s="52"/>
      <c r="K118" s="53"/>
      <c r="L118" s="101">
        <f t="shared" si="42"/>
        <v>0</v>
      </c>
    </row>
    <row r="119" spans="1:12" hidden="1">
      <c r="A119" s="40"/>
      <c r="B119" s="41"/>
      <c r="C119" s="42"/>
      <c r="D119" s="77"/>
      <c r="E119" s="44">
        <v>614000</v>
      </c>
      <c r="F119" s="45" t="s">
        <v>93</v>
      </c>
      <c r="G119" s="94">
        <f t="shared" ref="G119:L119" si="43">G120</f>
        <v>20000</v>
      </c>
      <c r="H119" s="95">
        <f t="shared" si="43"/>
        <v>0</v>
      </c>
      <c r="I119" s="96">
        <f t="shared" si="43"/>
        <v>20000</v>
      </c>
      <c r="J119" s="94">
        <f t="shared" si="43"/>
        <v>0</v>
      </c>
      <c r="K119" s="95">
        <f t="shared" si="43"/>
        <v>0</v>
      </c>
      <c r="L119" s="97">
        <f t="shared" si="43"/>
        <v>0</v>
      </c>
    </row>
    <row r="120" spans="1:12" hidden="1">
      <c r="A120" s="48"/>
      <c r="B120" s="43"/>
      <c r="C120" s="49"/>
      <c r="D120" s="77"/>
      <c r="E120" s="50">
        <v>614200</v>
      </c>
      <c r="F120" s="54" t="s">
        <v>106</v>
      </c>
      <c r="G120" s="99">
        <f>Godišnji!G119</f>
        <v>20000</v>
      </c>
      <c r="H120" s="100">
        <f>Godišnji!H119</f>
        <v>0</v>
      </c>
      <c r="I120" s="98">
        <f t="shared" ref="I120" si="44">SUM(G120:H120)</f>
        <v>20000</v>
      </c>
      <c r="J120" s="52"/>
      <c r="K120" s="53"/>
      <c r="L120" s="101">
        <f t="shared" ref="L120" si="45">SUM(J120:K120)</f>
        <v>0</v>
      </c>
    </row>
    <row r="121" spans="1:12" hidden="1">
      <c r="A121" s="40"/>
      <c r="B121" s="41"/>
      <c r="C121" s="42"/>
      <c r="D121" s="77"/>
      <c r="E121" s="44">
        <v>821000</v>
      </c>
      <c r="F121" s="45" t="s">
        <v>85</v>
      </c>
      <c r="G121" s="94">
        <f>SUM(G122:G123)</f>
        <v>1000</v>
      </c>
      <c r="H121" s="95">
        <f t="shared" ref="H121:L121" si="46">SUM(H122:H123)</f>
        <v>0</v>
      </c>
      <c r="I121" s="96">
        <f t="shared" si="46"/>
        <v>1000</v>
      </c>
      <c r="J121" s="94">
        <f t="shared" si="46"/>
        <v>0</v>
      </c>
      <c r="K121" s="95">
        <f t="shared" si="46"/>
        <v>0</v>
      </c>
      <c r="L121" s="97">
        <f t="shared" si="46"/>
        <v>0</v>
      </c>
    </row>
    <row r="122" spans="1:12" hidden="1">
      <c r="A122" s="48"/>
      <c r="B122" s="43"/>
      <c r="C122" s="49"/>
      <c r="D122" s="77"/>
      <c r="E122" s="50">
        <v>821200</v>
      </c>
      <c r="F122" s="51" t="s">
        <v>86</v>
      </c>
      <c r="G122" s="99">
        <f>Godišnji!G121</f>
        <v>0</v>
      </c>
      <c r="H122" s="100">
        <f>Godišnji!H121</f>
        <v>0</v>
      </c>
      <c r="I122" s="98">
        <f>SUM(G122:H122)</f>
        <v>0</v>
      </c>
      <c r="J122" s="52"/>
      <c r="K122" s="53"/>
      <c r="L122" s="101">
        <f>SUM(J122:K122)</f>
        <v>0</v>
      </c>
    </row>
    <row r="123" spans="1:12" ht="12.75" hidden="1" thickBot="1">
      <c r="A123" s="55"/>
      <c r="B123" s="56"/>
      <c r="C123" s="57"/>
      <c r="D123" s="56"/>
      <c r="E123" s="58">
        <v>821300</v>
      </c>
      <c r="F123" s="59" t="s">
        <v>87</v>
      </c>
      <c r="G123" s="103">
        <f>Godišnji!G122</f>
        <v>1000</v>
      </c>
      <c r="H123" s="104">
        <f>Godišnji!H122</f>
        <v>0</v>
      </c>
      <c r="I123" s="102">
        <f>SUM(G123:H123)</f>
        <v>1000</v>
      </c>
      <c r="J123" s="60"/>
      <c r="K123" s="61"/>
      <c r="L123" s="105">
        <f>SUM(J123:K123)</f>
        <v>0</v>
      </c>
    </row>
    <row r="124" spans="1:12" ht="12.75" hidden="1" thickBot="1">
      <c r="A124" s="62"/>
      <c r="B124" s="63"/>
      <c r="C124" s="64"/>
      <c r="D124" s="78"/>
      <c r="E124" s="63"/>
      <c r="F124" s="66" t="s">
        <v>105</v>
      </c>
      <c r="G124" s="106">
        <f>G102+G106+G108+G119+G121</f>
        <v>87040</v>
      </c>
      <c r="H124" s="107">
        <f t="shared" ref="H124:L124" si="47">H102+H106+H108+H119+H121</f>
        <v>0</v>
      </c>
      <c r="I124" s="108">
        <f t="shared" si="47"/>
        <v>87040</v>
      </c>
      <c r="J124" s="106">
        <f t="shared" si="47"/>
        <v>0</v>
      </c>
      <c r="K124" s="107">
        <f t="shared" si="47"/>
        <v>0</v>
      </c>
      <c r="L124" s="109">
        <f t="shared" si="47"/>
        <v>0</v>
      </c>
    </row>
    <row r="125" spans="1:12" hidden="1">
      <c r="D125" s="67"/>
      <c r="L125" s="137"/>
    </row>
    <row r="126" spans="1:12" hidden="1">
      <c r="A126" s="68" t="s">
        <v>91</v>
      </c>
      <c r="B126" s="69" t="s">
        <v>67</v>
      </c>
      <c r="C126" s="70" t="s">
        <v>107</v>
      </c>
      <c r="D126" s="76"/>
      <c r="E126" s="43"/>
      <c r="F126" s="45" t="s">
        <v>10</v>
      </c>
      <c r="G126" s="48"/>
      <c r="H126" s="43"/>
      <c r="I126" s="49"/>
      <c r="J126" s="48"/>
      <c r="K126" s="43"/>
      <c r="L126" s="74"/>
    </row>
    <row r="127" spans="1:12" hidden="1">
      <c r="A127" s="40"/>
      <c r="B127" s="41"/>
      <c r="C127" s="42"/>
      <c r="D127" s="77"/>
      <c r="E127" s="44">
        <v>611000</v>
      </c>
      <c r="F127" s="45" t="s">
        <v>69</v>
      </c>
      <c r="G127" s="94">
        <f>SUM(G128:G130)</f>
        <v>47610</v>
      </c>
      <c r="H127" s="95">
        <f t="shared" ref="H127:L127" si="48">SUM(H128:H130)</f>
        <v>0</v>
      </c>
      <c r="I127" s="96">
        <f t="shared" si="48"/>
        <v>47610</v>
      </c>
      <c r="J127" s="94">
        <f t="shared" si="48"/>
        <v>0</v>
      </c>
      <c r="K127" s="95">
        <f t="shared" si="48"/>
        <v>0</v>
      </c>
      <c r="L127" s="97">
        <f t="shared" si="48"/>
        <v>0</v>
      </c>
    </row>
    <row r="128" spans="1:12" hidden="1">
      <c r="A128" s="48"/>
      <c r="B128" s="43"/>
      <c r="C128" s="49"/>
      <c r="D128" s="77"/>
      <c r="E128" s="50">
        <v>611100</v>
      </c>
      <c r="F128" s="51" t="s">
        <v>70</v>
      </c>
      <c r="G128" s="99">
        <f>Godišnji!G127</f>
        <v>42300</v>
      </c>
      <c r="H128" s="100">
        <f>Godišnji!H127</f>
        <v>0</v>
      </c>
      <c r="I128" s="98">
        <f>SUM(G128:H128)</f>
        <v>42300</v>
      </c>
      <c r="J128" s="52"/>
      <c r="K128" s="53"/>
      <c r="L128" s="101">
        <f>SUM(J128:K128)</f>
        <v>0</v>
      </c>
    </row>
    <row r="129" spans="1:12" hidden="1">
      <c r="A129" s="48"/>
      <c r="B129" s="43"/>
      <c r="C129" s="49"/>
      <c r="D129" s="77"/>
      <c r="E129" s="50">
        <v>611200</v>
      </c>
      <c r="F129" s="51" t="s">
        <v>71</v>
      </c>
      <c r="G129" s="99">
        <f>Godišnji!G128</f>
        <v>5310</v>
      </c>
      <c r="H129" s="100">
        <f>Godišnji!H128</f>
        <v>0</v>
      </c>
      <c r="I129" s="98">
        <f t="shared" ref="I129:I130" si="49">SUM(G129:H129)</f>
        <v>5310</v>
      </c>
      <c r="J129" s="52"/>
      <c r="K129" s="53"/>
      <c r="L129" s="101">
        <f t="shared" ref="L129:L130" si="50">SUM(J129:K129)</f>
        <v>0</v>
      </c>
    </row>
    <row r="130" spans="1:12" hidden="1">
      <c r="A130" s="48"/>
      <c r="B130" s="43"/>
      <c r="C130" s="49"/>
      <c r="D130" s="77"/>
      <c r="E130" s="50">
        <v>611200</v>
      </c>
      <c r="F130" s="51" t="s">
        <v>72</v>
      </c>
      <c r="G130" s="99">
        <f>Godišnji!G129</f>
        <v>0</v>
      </c>
      <c r="H130" s="100">
        <f>Godišnji!H129</f>
        <v>0</v>
      </c>
      <c r="I130" s="98">
        <f t="shared" si="49"/>
        <v>0</v>
      </c>
      <c r="J130" s="52"/>
      <c r="K130" s="53"/>
      <c r="L130" s="101">
        <f t="shared" si="50"/>
        <v>0</v>
      </c>
    </row>
    <row r="131" spans="1:12" hidden="1">
      <c r="A131" s="40"/>
      <c r="B131" s="41"/>
      <c r="C131" s="42"/>
      <c r="D131" s="77"/>
      <c r="E131" s="44">
        <v>612000</v>
      </c>
      <c r="F131" s="45" t="s">
        <v>73</v>
      </c>
      <c r="G131" s="94">
        <f>G132</f>
        <v>4660</v>
      </c>
      <c r="H131" s="95">
        <f t="shared" ref="H131:L131" si="51">H132</f>
        <v>0</v>
      </c>
      <c r="I131" s="96">
        <f t="shared" si="51"/>
        <v>4660</v>
      </c>
      <c r="J131" s="94">
        <f t="shared" si="51"/>
        <v>0</v>
      </c>
      <c r="K131" s="95">
        <f t="shared" si="51"/>
        <v>0</v>
      </c>
      <c r="L131" s="97">
        <f t="shared" si="51"/>
        <v>0</v>
      </c>
    </row>
    <row r="132" spans="1:12" hidden="1">
      <c r="A132" s="48"/>
      <c r="B132" s="43"/>
      <c r="C132" s="49"/>
      <c r="D132" s="77"/>
      <c r="E132" s="50">
        <v>612100</v>
      </c>
      <c r="F132" s="51" t="s">
        <v>73</v>
      </c>
      <c r="G132" s="99">
        <f>Godišnji!G131</f>
        <v>4660</v>
      </c>
      <c r="H132" s="100">
        <f>Godišnji!H131</f>
        <v>0</v>
      </c>
      <c r="I132" s="98">
        <f>SUM(G132:H132)</f>
        <v>4660</v>
      </c>
      <c r="J132" s="52"/>
      <c r="K132" s="53"/>
      <c r="L132" s="101">
        <f>SUM(J132:K132)</f>
        <v>0</v>
      </c>
    </row>
    <row r="133" spans="1:12" hidden="1">
      <c r="A133" s="40"/>
      <c r="B133" s="41"/>
      <c r="C133" s="42"/>
      <c r="D133" s="77"/>
      <c r="E133" s="44">
        <v>613000</v>
      </c>
      <c r="F133" s="45" t="s">
        <v>74</v>
      </c>
      <c r="G133" s="94">
        <f>SUM(G134:G143)</f>
        <v>8300</v>
      </c>
      <c r="H133" s="95">
        <f t="shared" ref="H133:L133" si="52">SUM(H134:H143)</f>
        <v>0</v>
      </c>
      <c r="I133" s="96">
        <f t="shared" si="52"/>
        <v>8300</v>
      </c>
      <c r="J133" s="94">
        <f t="shared" si="52"/>
        <v>0</v>
      </c>
      <c r="K133" s="95">
        <f t="shared" si="52"/>
        <v>0</v>
      </c>
      <c r="L133" s="97">
        <f t="shared" si="52"/>
        <v>0</v>
      </c>
    </row>
    <row r="134" spans="1:12" hidden="1">
      <c r="A134" s="48"/>
      <c r="B134" s="43"/>
      <c r="C134" s="49"/>
      <c r="D134" s="77"/>
      <c r="E134" s="50">
        <v>613100</v>
      </c>
      <c r="F134" s="54" t="s">
        <v>75</v>
      </c>
      <c r="G134" s="99">
        <f>Godišnji!G133</f>
        <v>300</v>
      </c>
      <c r="H134" s="100">
        <f>Godišnji!H133</f>
        <v>0</v>
      </c>
      <c r="I134" s="98">
        <f t="shared" ref="I134:I143" si="53">SUM(G134:H134)</f>
        <v>300</v>
      </c>
      <c r="J134" s="52"/>
      <c r="K134" s="53"/>
      <c r="L134" s="101">
        <f t="shared" ref="L134:L143" si="54">SUM(J134:K134)</f>
        <v>0</v>
      </c>
    </row>
    <row r="135" spans="1:12" hidden="1">
      <c r="A135" s="48"/>
      <c r="B135" s="43"/>
      <c r="C135" s="49"/>
      <c r="D135" s="77"/>
      <c r="E135" s="50">
        <v>613200</v>
      </c>
      <c r="F135" s="54" t="s">
        <v>76</v>
      </c>
      <c r="G135" s="99">
        <f>Godišnji!G134</f>
        <v>0</v>
      </c>
      <c r="H135" s="100">
        <f>Godišnji!H134</f>
        <v>0</v>
      </c>
      <c r="I135" s="98">
        <f t="shared" si="53"/>
        <v>0</v>
      </c>
      <c r="J135" s="52"/>
      <c r="K135" s="53"/>
      <c r="L135" s="101">
        <f t="shared" si="54"/>
        <v>0</v>
      </c>
    </row>
    <row r="136" spans="1:12" hidden="1">
      <c r="A136" s="48"/>
      <c r="B136" s="43"/>
      <c r="C136" s="49"/>
      <c r="D136" s="77"/>
      <c r="E136" s="50">
        <v>613300</v>
      </c>
      <c r="F136" s="54" t="s">
        <v>77</v>
      </c>
      <c r="G136" s="99">
        <f>Godišnji!G135</f>
        <v>0</v>
      </c>
      <c r="H136" s="100">
        <f>Godišnji!H135</f>
        <v>0</v>
      </c>
      <c r="I136" s="98">
        <f t="shared" si="53"/>
        <v>0</v>
      </c>
      <c r="J136" s="52"/>
      <c r="K136" s="53"/>
      <c r="L136" s="101">
        <f t="shared" si="54"/>
        <v>0</v>
      </c>
    </row>
    <row r="137" spans="1:12" hidden="1">
      <c r="A137" s="48"/>
      <c r="B137" s="43"/>
      <c r="C137" s="49"/>
      <c r="D137" s="77"/>
      <c r="E137" s="50">
        <v>613400</v>
      </c>
      <c r="F137" s="54" t="s">
        <v>78</v>
      </c>
      <c r="G137" s="99">
        <f>Godišnji!G136</f>
        <v>0</v>
      </c>
      <c r="H137" s="100">
        <f>Godišnji!H136</f>
        <v>0</v>
      </c>
      <c r="I137" s="98">
        <f t="shared" si="53"/>
        <v>0</v>
      </c>
      <c r="J137" s="52"/>
      <c r="K137" s="53"/>
      <c r="L137" s="101">
        <f t="shared" si="54"/>
        <v>0</v>
      </c>
    </row>
    <row r="138" spans="1:12" hidden="1">
      <c r="A138" s="48"/>
      <c r="B138" s="43"/>
      <c r="C138" s="49"/>
      <c r="D138" s="77"/>
      <c r="E138" s="50">
        <v>613500</v>
      </c>
      <c r="F138" s="54" t="s">
        <v>79</v>
      </c>
      <c r="G138" s="99">
        <f>Godišnji!G137</f>
        <v>0</v>
      </c>
      <c r="H138" s="100">
        <f>Godišnji!H137</f>
        <v>0</v>
      </c>
      <c r="I138" s="98">
        <f t="shared" si="53"/>
        <v>0</v>
      </c>
      <c r="J138" s="52"/>
      <c r="K138" s="53"/>
      <c r="L138" s="101">
        <f t="shared" si="54"/>
        <v>0</v>
      </c>
    </row>
    <row r="139" spans="1:12" hidden="1">
      <c r="A139" s="48"/>
      <c r="B139" s="43"/>
      <c r="C139" s="49"/>
      <c r="D139" s="77"/>
      <c r="E139" s="50">
        <v>613600</v>
      </c>
      <c r="F139" s="54" t="s">
        <v>82</v>
      </c>
      <c r="G139" s="99">
        <f>Godišnji!G138</f>
        <v>0</v>
      </c>
      <c r="H139" s="100">
        <f>Godišnji!H138</f>
        <v>0</v>
      </c>
      <c r="I139" s="98">
        <f t="shared" si="53"/>
        <v>0</v>
      </c>
      <c r="J139" s="52"/>
      <c r="K139" s="53"/>
      <c r="L139" s="101">
        <f t="shared" si="54"/>
        <v>0</v>
      </c>
    </row>
    <row r="140" spans="1:12" hidden="1">
      <c r="A140" s="48"/>
      <c r="B140" s="43"/>
      <c r="C140" s="49"/>
      <c r="D140" s="77"/>
      <c r="E140" s="50">
        <v>613700</v>
      </c>
      <c r="F140" s="54" t="s">
        <v>80</v>
      </c>
      <c r="G140" s="99">
        <f>Godišnji!G139</f>
        <v>0</v>
      </c>
      <c r="H140" s="100">
        <f>Godišnji!H139</f>
        <v>0</v>
      </c>
      <c r="I140" s="98">
        <f t="shared" si="53"/>
        <v>0</v>
      </c>
      <c r="J140" s="52"/>
      <c r="K140" s="53"/>
      <c r="L140" s="101">
        <f t="shared" si="54"/>
        <v>0</v>
      </c>
    </row>
    <row r="141" spans="1:12" hidden="1">
      <c r="A141" s="48"/>
      <c r="B141" s="43"/>
      <c r="C141" s="49"/>
      <c r="D141" s="77"/>
      <c r="E141" s="50">
        <v>613800</v>
      </c>
      <c r="F141" s="54" t="s">
        <v>83</v>
      </c>
      <c r="G141" s="99">
        <f>Godišnji!G140</f>
        <v>0</v>
      </c>
      <c r="H141" s="100">
        <f>Godišnji!H140</f>
        <v>0</v>
      </c>
      <c r="I141" s="98">
        <f t="shared" si="53"/>
        <v>0</v>
      </c>
      <c r="J141" s="52"/>
      <c r="K141" s="53"/>
      <c r="L141" s="101">
        <f t="shared" si="54"/>
        <v>0</v>
      </c>
    </row>
    <row r="142" spans="1:12" hidden="1">
      <c r="A142" s="48"/>
      <c r="B142" s="43"/>
      <c r="C142" s="49"/>
      <c r="D142" s="77"/>
      <c r="E142" s="50">
        <v>613900</v>
      </c>
      <c r="F142" s="54" t="s">
        <v>81</v>
      </c>
      <c r="G142" s="99">
        <f>Godišnji!G141</f>
        <v>8000</v>
      </c>
      <c r="H142" s="100">
        <f>Godišnji!H141</f>
        <v>0</v>
      </c>
      <c r="I142" s="98">
        <f t="shared" si="53"/>
        <v>8000</v>
      </c>
      <c r="J142" s="52"/>
      <c r="K142" s="53"/>
      <c r="L142" s="101">
        <f t="shared" si="54"/>
        <v>0</v>
      </c>
    </row>
    <row r="143" spans="1:12" hidden="1">
      <c r="A143" s="48"/>
      <c r="B143" s="43"/>
      <c r="C143" s="49"/>
      <c r="D143" s="77"/>
      <c r="E143" s="50">
        <v>613900</v>
      </c>
      <c r="F143" s="54" t="s">
        <v>84</v>
      </c>
      <c r="G143" s="99">
        <f>Godišnji!G142</f>
        <v>0</v>
      </c>
      <c r="H143" s="100">
        <f>Godišnji!H142</f>
        <v>0</v>
      </c>
      <c r="I143" s="98">
        <f t="shared" si="53"/>
        <v>0</v>
      </c>
      <c r="J143" s="52"/>
      <c r="K143" s="53"/>
      <c r="L143" s="101">
        <f t="shared" si="54"/>
        <v>0</v>
      </c>
    </row>
    <row r="144" spans="1:12" hidden="1">
      <c r="A144" s="40"/>
      <c r="B144" s="41"/>
      <c r="C144" s="42"/>
      <c r="D144" s="77"/>
      <c r="E144" s="44">
        <v>821000</v>
      </c>
      <c r="F144" s="45" t="s">
        <v>85</v>
      </c>
      <c r="G144" s="94">
        <f>SUM(G145:G146)</f>
        <v>1500</v>
      </c>
      <c r="H144" s="95">
        <f t="shared" ref="H144:L144" si="55">SUM(H145:H146)</f>
        <v>0</v>
      </c>
      <c r="I144" s="96">
        <f t="shared" si="55"/>
        <v>1500</v>
      </c>
      <c r="J144" s="94">
        <f t="shared" si="55"/>
        <v>0</v>
      </c>
      <c r="K144" s="95">
        <f t="shared" si="55"/>
        <v>0</v>
      </c>
      <c r="L144" s="97">
        <f t="shared" si="55"/>
        <v>0</v>
      </c>
    </row>
    <row r="145" spans="1:12" hidden="1">
      <c r="A145" s="48"/>
      <c r="B145" s="43"/>
      <c r="C145" s="49"/>
      <c r="D145" s="77"/>
      <c r="E145" s="50">
        <v>821200</v>
      </c>
      <c r="F145" s="51" t="s">
        <v>86</v>
      </c>
      <c r="G145" s="99">
        <f>Godišnji!G144</f>
        <v>0</v>
      </c>
      <c r="H145" s="100">
        <f>Godišnji!H144</f>
        <v>0</v>
      </c>
      <c r="I145" s="98">
        <f>SUM(G145:H145)</f>
        <v>0</v>
      </c>
      <c r="J145" s="52"/>
      <c r="K145" s="53"/>
      <c r="L145" s="101">
        <f>SUM(J145:K145)</f>
        <v>0</v>
      </c>
    </row>
    <row r="146" spans="1:12" ht="12.75" hidden="1" thickBot="1">
      <c r="A146" s="55"/>
      <c r="B146" s="56"/>
      <c r="C146" s="57"/>
      <c r="D146" s="56"/>
      <c r="E146" s="58">
        <v>821300</v>
      </c>
      <c r="F146" s="59" t="s">
        <v>87</v>
      </c>
      <c r="G146" s="103">
        <f>Godišnji!G145</f>
        <v>1500</v>
      </c>
      <c r="H146" s="104">
        <f>Godišnji!H145</f>
        <v>0</v>
      </c>
      <c r="I146" s="102">
        <f>SUM(G146:H146)</f>
        <v>1500</v>
      </c>
      <c r="J146" s="60"/>
      <c r="K146" s="61"/>
      <c r="L146" s="105">
        <f>SUM(J146:K146)</f>
        <v>0</v>
      </c>
    </row>
    <row r="147" spans="1:12" ht="12.75" hidden="1" thickBot="1">
      <c r="A147" s="62"/>
      <c r="B147" s="63"/>
      <c r="C147" s="64"/>
      <c r="D147" s="78"/>
      <c r="E147" s="63"/>
      <c r="F147" s="66" t="s">
        <v>108</v>
      </c>
      <c r="G147" s="106">
        <f>G127+G131+G133+G144</f>
        <v>62070</v>
      </c>
      <c r="H147" s="107">
        <f t="shared" ref="H147:L147" si="56">H127+H131+H133+H144</f>
        <v>0</v>
      </c>
      <c r="I147" s="108">
        <f t="shared" si="56"/>
        <v>62070</v>
      </c>
      <c r="J147" s="106">
        <f t="shared" si="56"/>
        <v>0</v>
      </c>
      <c r="K147" s="107">
        <f t="shared" si="56"/>
        <v>0</v>
      </c>
      <c r="L147" s="109">
        <f t="shared" si="56"/>
        <v>0</v>
      </c>
    </row>
    <row r="148" spans="1:12" hidden="1">
      <c r="A148" s="79"/>
      <c r="D148" s="67"/>
      <c r="L148" s="137"/>
    </row>
    <row r="149" spans="1:12" hidden="1">
      <c r="A149" s="68" t="s">
        <v>91</v>
      </c>
      <c r="B149" s="69" t="s">
        <v>67</v>
      </c>
      <c r="C149" s="70" t="s">
        <v>109</v>
      </c>
      <c r="D149" s="76"/>
      <c r="E149" s="43"/>
      <c r="F149" s="45" t="s">
        <v>12</v>
      </c>
      <c r="G149" s="48"/>
      <c r="H149" s="43"/>
      <c r="I149" s="49"/>
      <c r="J149" s="48"/>
      <c r="K149" s="43"/>
      <c r="L149" s="74"/>
    </row>
    <row r="150" spans="1:12" hidden="1">
      <c r="A150" s="40"/>
      <c r="B150" s="41"/>
      <c r="C150" s="42"/>
      <c r="D150" s="77"/>
      <c r="E150" s="44">
        <v>611000</v>
      </c>
      <c r="F150" s="45" t="s">
        <v>69</v>
      </c>
      <c r="G150" s="94">
        <f>SUM(G151:G153)</f>
        <v>75970</v>
      </c>
      <c r="H150" s="95">
        <f t="shared" ref="H150:L150" si="57">SUM(H151:H153)</f>
        <v>0</v>
      </c>
      <c r="I150" s="96">
        <f t="shared" si="57"/>
        <v>75970</v>
      </c>
      <c r="J150" s="94">
        <f t="shared" si="57"/>
        <v>0</v>
      </c>
      <c r="K150" s="95">
        <f t="shared" si="57"/>
        <v>0</v>
      </c>
      <c r="L150" s="97">
        <f t="shared" si="57"/>
        <v>0</v>
      </c>
    </row>
    <row r="151" spans="1:12" hidden="1">
      <c r="A151" s="48"/>
      <c r="B151" s="43"/>
      <c r="C151" s="49"/>
      <c r="D151" s="77"/>
      <c r="E151" s="50">
        <v>611100</v>
      </c>
      <c r="F151" s="51" t="s">
        <v>70</v>
      </c>
      <c r="G151" s="99">
        <f>Godišnji!G150</f>
        <v>64730</v>
      </c>
      <c r="H151" s="100">
        <f>Godišnji!H150</f>
        <v>0</v>
      </c>
      <c r="I151" s="98">
        <f>SUM(G151:H151)</f>
        <v>64730</v>
      </c>
      <c r="J151" s="52"/>
      <c r="K151" s="53"/>
      <c r="L151" s="101">
        <f>SUM(J151:K151)</f>
        <v>0</v>
      </c>
    </row>
    <row r="152" spans="1:12" hidden="1">
      <c r="A152" s="48"/>
      <c r="B152" s="43"/>
      <c r="C152" s="49"/>
      <c r="D152" s="77"/>
      <c r="E152" s="50">
        <v>611200</v>
      </c>
      <c r="F152" s="51" t="s">
        <v>71</v>
      </c>
      <c r="G152" s="99">
        <f>Godišnji!G151</f>
        <v>11240</v>
      </c>
      <c r="H152" s="100">
        <f>Godišnji!H151</f>
        <v>0</v>
      </c>
      <c r="I152" s="98">
        <f t="shared" ref="I152:I153" si="58">SUM(G152:H152)</f>
        <v>11240</v>
      </c>
      <c r="J152" s="52"/>
      <c r="K152" s="53"/>
      <c r="L152" s="101">
        <f t="shared" ref="L152:L153" si="59">SUM(J152:K152)</f>
        <v>0</v>
      </c>
    </row>
    <row r="153" spans="1:12" hidden="1">
      <c r="A153" s="48"/>
      <c r="B153" s="43"/>
      <c r="C153" s="49"/>
      <c r="D153" s="77"/>
      <c r="E153" s="50">
        <v>611200</v>
      </c>
      <c r="F153" s="51" t="s">
        <v>72</v>
      </c>
      <c r="G153" s="99">
        <f>Godišnji!G152</f>
        <v>0</v>
      </c>
      <c r="H153" s="100">
        <f>Godišnji!H152</f>
        <v>0</v>
      </c>
      <c r="I153" s="98">
        <f t="shared" si="58"/>
        <v>0</v>
      </c>
      <c r="J153" s="52"/>
      <c r="K153" s="53"/>
      <c r="L153" s="101">
        <f t="shared" si="59"/>
        <v>0</v>
      </c>
    </row>
    <row r="154" spans="1:12" hidden="1">
      <c r="A154" s="40"/>
      <c r="B154" s="41"/>
      <c r="C154" s="42"/>
      <c r="D154" s="77"/>
      <c r="E154" s="44">
        <v>612000</v>
      </c>
      <c r="F154" s="45" t="s">
        <v>73</v>
      </c>
      <c r="G154" s="94">
        <f>G155</f>
        <v>7000</v>
      </c>
      <c r="H154" s="95">
        <f t="shared" ref="H154:L154" si="60">H155</f>
        <v>0</v>
      </c>
      <c r="I154" s="96">
        <f t="shared" si="60"/>
        <v>7000</v>
      </c>
      <c r="J154" s="94">
        <f t="shared" si="60"/>
        <v>0</v>
      </c>
      <c r="K154" s="95">
        <f t="shared" si="60"/>
        <v>0</v>
      </c>
      <c r="L154" s="97">
        <f t="shared" si="60"/>
        <v>0</v>
      </c>
    </row>
    <row r="155" spans="1:12" hidden="1">
      <c r="A155" s="48"/>
      <c r="B155" s="43"/>
      <c r="C155" s="49"/>
      <c r="D155" s="77"/>
      <c r="E155" s="50">
        <v>612100</v>
      </c>
      <c r="F155" s="51" t="s">
        <v>73</v>
      </c>
      <c r="G155" s="99">
        <f>Godišnji!G154</f>
        <v>7000</v>
      </c>
      <c r="H155" s="100">
        <f>Godišnji!H154</f>
        <v>0</v>
      </c>
      <c r="I155" s="98">
        <f>SUM(G155:H155)</f>
        <v>7000</v>
      </c>
      <c r="J155" s="52"/>
      <c r="K155" s="53"/>
      <c r="L155" s="101">
        <f>SUM(J155:K155)</f>
        <v>0</v>
      </c>
    </row>
    <row r="156" spans="1:12" hidden="1">
      <c r="A156" s="40"/>
      <c r="B156" s="41"/>
      <c r="C156" s="42"/>
      <c r="D156" s="77"/>
      <c r="E156" s="44">
        <v>613000</v>
      </c>
      <c r="F156" s="45" t="s">
        <v>74</v>
      </c>
      <c r="G156" s="94">
        <f>SUM(G157:G166)</f>
        <v>5900</v>
      </c>
      <c r="H156" s="95">
        <f t="shared" ref="H156:L156" si="61">SUM(H157:H166)</f>
        <v>0</v>
      </c>
      <c r="I156" s="96">
        <f t="shared" si="61"/>
        <v>5900</v>
      </c>
      <c r="J156" s="94">
        <f t="shared" si="61"/>
        <v>0</v>
      </c>
      <c r="K156" s="95">
        <f t="shared" si="61"/>
        <v>0</v>
      </c>
      <c r="L156" s="97">
        <f t="shared" si="61"/>
        <v>0</v>
      </c>
    </row>
    <row r="157" spans="1:12" hidden="1">
      <c r="A157" s="48"/>
      <c r="B157" s="43"/>
      <c r="C157" s="49"/>
      <c r="D157" s="77"/>
      <c r="E157" s="50">
        <v>613100</v>
      </c>
      <c r="F157" s="54" t="s">
        <v>75</v>
      </c>
      <c r="G157" s="99">
        <f>Godišnji!G156</f>
        <v>1000</v>
      </c>
      <c r="H157" s="100">
        <f>Godišnji!H156</f>
        <v>0</v>
      </c>
      <c r="I157" s="98">
        <f t="shared" ref="I157:I166" si="62">SUM(G157:H157)</f>
        <v>1000</v>
      </c>
      <c r="J157" s="52"/>
      <c r="K157" s="53"/>
      <c r="L157" s="101">
        <f t="shared" ref="L157:L166" si="63">SUM(J157:K157)</f>
        <v>0</v>
      </c>
    </row>
    <row r="158" spans="1:12" hidden="1">
      <c r="A158" s="48"/>
      <c r="B158" s="43"/>
      <c r="C158" s="49"/>
      <c r="D158" s="77"/>
      <c r="E158" s="50">
        <v>613200</v>
      </c>
      <c r="F158" s="54" t="s">
        <v>76</v>
      </c>
      <c r="G158" s="99">
        <f>Godišnji!G157</f>
        <v>0</v>
      </c>
      <c r="H158" s="100">
        <f>Godišnji!H157</f>
        <v>0</v>
      </c>
      <c r="I158" s="98">
        <f t="shared" si="62"/>
        <v>0</v>
      </c>
      <c r="J158" s="52"/>
      <c r="K158" s="53"/>
      <c r="L158" s="101">
        <f t="shared" si="63"/>
        <v>0</v>
      </c>
    </row>
    <row r="159" spans="1:12" hidden="1">
      <c r="A159" s="48"/>
      <c r="B159" s="43"/>
      <c r="C159" s="49"/>
      <c r="D159" s="77"/>
      <c r="E159" s="50">
        <v>613300</v>
      </c>
      <c r="F159" s="54" t="s">
        <v>77</v>
      </c>
      <c r="G159" s="99">
        <f>Godišnji!G158</f>
        <v>2500</v>
      </c>
      <c r="H159" s="100">
        <f>Godišnji!H158</f>
        <v>0</v>
      </c>
      <c r="I159" s="98">
        <f t="shared" si="62"/>
        <v>2500</v>
      </c>
      <c r="J159" s="52"/>
      <c r="K159" s="53"/>
      <c r="L159" s="101">
        <f t="shared" si="63"/>
        <v>0</v>
      </c>
    </row>
    <row r="160" spans="1:12" hidden="1">
      <c r="A160" s="48"/>
      <c r="B160" s="43"/>
      <c r="C160" s="49"/>
      <c r="D160" s="77"/>
      <c r="E160" s="50">
        <v>613400</v>
      </c>
      <c r="F160" s="54" t="s">
        <v>78</v>
      </c>
      <c r="G160" s="99">
        <f>Godišnji!G159</f>
        <v>500</v>
      </c>
      <c r="H160" s="100">
        <f>Godišnji!H159</f>
        <v>0</v>
      </c>
      <c r="I160" s="98">
        <f t="shared" si="62"/>
        <v>500</v>
      </c>
      <c r="J160" s="52"/>
      <c r="K160" s="53"/>
      <c r="L160" s="101">
        <f t="shared" si="63"/>
        <v>0</v>
      </c>
    </row>
    <row r="161" spans="1:12" hidden="1">
      <c r="A161" s="48"/>
      <c r="B161" s="43"/>
      <c r="C161" s="49"/>
      <c r="D161" s="77"/>
      <c r="E161" s="50">
        <v>613500</v>
      </c>
      <c r="F161" s="54" t="s">
        <v>79</v>
      </c>
      <c r="G161" s="99">
        <f>Godišnji!G160</f>
        <v>0</v>
      </c>
      <c r="H161" s="100">
        <f>Godišnji!H160</f>
        <v>0</v>
      </c>
      <c r="I161" s="98">
        <f t="shared" si="62"/>
        <v>0</v>
      </c>
      <c r="J161" s="52"/>
      <c r="K161" s="53"/>
      <c r="L161" s="101">
        <f t="shared" si="63"/>
        <v>0</v>
      </c>
    </row>
    <row r="162" spans="1:12" hidden="1">
      <c r="A162" s="48"/>
      <c r="B162" s="43"/>
      <c r="C162" s="49"/>
      <c r="D162" s="77"/>
      <c r="E162" s="50">
        <v>613600</v>
      </c>
      <c r="F162" s="54" t="s">
        <v>82</v>
      </c>
      <c r="G162" s="99">
        <f>Godišnji!G161</f>
        <v>0</v>
      </c>
      <c r="H162" s="100">
        <f>Godišnji!H161</f>
        <v>0</v>
      </c>
      <c r="I162" s="98">
        <f t="shared" si="62"/>
        <v>0</v>
      </c>
      <c r="J162" s="52"/>
      <c r="K162" s="53"/>
      <c r="L162" s="101">
        <f t="shared" si="63"/>
        <v>0</v>
      </c>
    </row>
    <row r="163" spans="1:12" hidden="1">
      <c r="A163" s="48"/>
      <c r="B163" s="43"/>
      <c r="C163" s="49"/>
      <c r="D163" s="77"/>
      <c r="E163" s="50">
        <v>613700</v>
      </c>
      <c r="F163" s="54" t="s">
        <v>80</v>
      </c>
      <c r="G163" s="99">
        <f>Godišnji!G162</f>
        <v>400</v>
      </c>
      <c r="H163" s="100">
        <f>Godišnji!H162</f>
        <v>0</v>
      </c>
      <c r="I163" s="98">
        <f t="shared" si="62"/>
        <v>400</v>
      </c>
      <c r="J163" s="52"/>
      <c r="K163" s="53"/>
      <c r="L163" s="101">
        <f t="shared" si="63"/>
        <v>0</v>
      </c>
    </row>
    <row r="164" spans="1:12" hidden="1">
      <c r="A164" s="48"/>
      <c r="B164" s="43"/>
      <c r="C164" s="49"/>
      <c r="D164" s="77"/>
      <c r="E164" s="50">
        <v>613800</v>
      </c>
      <c r="F164" s="54" t="s">
        <v>83</v>
      </c>
      <c r="G164" s="99">
        <f>Godišnji!G163</f>
        <v>0</v>
      </c>
      <c r="H164" s="100">
        <f>Godišnji!H163</f>
        <v>0</v>
      </c>
      <c r="I164" s="98">
        <f t="shared" si="62"/>
        <v>0</v>
      </c>
      <c r="J164" s="52"/>
      <c r="K164" s="53"/>
      <c r="L164" s="101">
        <f t="shared" si="63"/>
        <v>0</v>
      </c>
    </row>
    <row r="165" spans="1:12" hidden="1">
      <c r="A165" s="48"/>
      <c r="B165" s="43"/>
      <c r="C165" s="49"/>
      <c r="D165" s="77"/>
      <c r="E165" s="50">
        <v>613900</v>
      </c>
      <c r="F165" s="54" t="s">
        <v>81</v>
      </c>
      <c r="G165" s="99">
        <f>Godišnji!G164</f>
        <v>1500</v>
      </c>
      <c r="H165" s="100">
        <f>Godišnji!H164</f>
        <v>0</v>
      </c>
      <c r="I165" s="98">
        <f t="shared" si="62"/>
        <v>1500</v>
      </c>
      <c r="J165" s="52"/>
      <c r="K165" s="53"/>
      <c r="L165" s="101">
        <f t="shared" si="63"/>
        <v>0</v>
      </c>
    </row>
    <row r="166" spans="1:12" hidden="1">
      <c r="A166" s="48"/>
      <c r="B166" s="43"/>
      <c r="C166" s="49"/>
      <c r="D166" s="77"/>
      <c r="E166" s="50">
        <v>613900</v>
      </c>
      <c r="F166" s="54" t="s">
        <v>84</v>
      </c>
      <c r="G166" s="99">
        <f>Godišnji!G165</f>
        <v>0</v>
      </c>
      <c r="H166" s="100">
        <f>Godišnji!H165</f>
        <v>0</v>
      </c>
      <c r="I166" s="98">
        <f t="shared" si="62"/>
        <v>0</v>
      </c>
      <c r="J166" s="52"/>
      <c r="K166" s="53"/>
      <c r="L166" s="101">
        <f t="shared" si="63"/>
        <v>0</v>
      </c>
    </row>
    <row r="167" spans="1:12" hidden="1">
      <c r="A167" s="40"/>
      <c r="B167" s="41"/>
      <c r="C167" s="42"/>
      <c r="D167" s="77"/>
      <c r="E167" s="44">
        <v>821000</v>
      </c>
      <c r="F167" s="45" t="s">
        <v>85</v>
      </c>
      <c r="G167" s="94">
        <f>SUM(G168:G169)</f>
        <v>1500</v>
      </c>
      <c r="H167" s="95">
        <f t="shared" ref="H167:L167" si="64">SUM(H168:H169)</f>
        <v>0</v>
      </c>
      <c r="I167" s="96">
        <f t="shared" si="64"/>
        <v>1500</v>
      </c>
      <c r="J167" s="94">
        <f t="shared" si="64"/>
        <v>0</v>
      </c>
      <c r="K167" s="95">
        <f t="shared" si="64"/>
        <v>0</v>
      </c>
      <c r="L167" s="97">
        <f t="shared" si="64"/>
        <v>0</v>
      </c>
    </row>
    <row r="168" spans="1:12" hidden="1">
      <c r="A168" s="48"/>
      <c r="B168" s="43"/>
      <c r="C168" s="49"/>
      <c r="D168" s="77"/>
      <c r="E168" s="50">
        <v>821200</v>
      </c>
      <c r="F168" s="51" t="s">
        <v>86</v>
      </c>
      <c r="G168" s="99">
        <f>Godišnji!G167</f>
        <v>0</v>
      </c>
      <c r="H168" s="100">
        <f>Godišnji!H167</f>
        <v>0</v>
      </c>
      <c r="I168" s="98">
        <f>SUM(G168:H168)</f>
        <v>0</v>
      </c>
      <c r="J168" s="52"/>
      <c r="K168" s="53"/>
      <c r="L168" s="101">
        <f>SUM(J168:K168)</f>
        <v>0</v>
      </c>
    </row>
    <row r="169" spans="1:12" ht="12.75" hidden="1" thickBot="1">
      <c r="A169" s="55"/>
      <c r="B169" s="56"/>
      <c r="C169" s="57"/>
      <c r="D169" s="56"/>
      <c r="E169" s="58">
        <v>821300</v>
      </c>
      <c r="F169" s="59" t="s">
        <v>87</v>
      </c>
      <c r="G169" s="103">
        <f>Godišnji!G168</f>
        <v>1500</v>
      </c>
      <c r="H169" s="104">
        <f>Godišnji!H168</f>
        <v>0</v>
      </c>
      <c r="I169" s="102">
        <f>SUM(G169:H169)</f>
        <v>1500</v>
      </c>
      <c r="J169" s="60"/>
      <c r="K169" s="61"/>
      <c r="L169" s="105">
        <f>SUM(J169:K169)</f>
        <v>0</v>
      </c>
    </row>
    <row r="170" spans="1:12" ht="12.75" hidden="1" thickBot="1">
      <c r="A170" s="62"/>
      <c r="B170" s="63"/>
      <c r="C170" s="64"/>
      <c r="D170" s="78"/>
      <c r="E170" s="63"/>
      <c r="F170" s="66" t="s">
        <v>110</v>
      </c>
      <c r="G170" s="106">
        <f>G150+G154+G156+G167</f>
        <v>90370</v>
      </c>
      <c r="H170" s="107">
        <f t="shared" ref="H170:L170" si="65">H150+H154+H156+H167</f>
        <v>0</v>
      </c>
      <c r="I170" s="108">
        <f t="shared" si="65"/>
        <v>90370</v>
      </c>
      <c r="J170" s="106">
        <f t="shared" si="65"/>
        <v>0</v>
      </c>
      <c r="K170" s="107">
        <f t="shared" si="65"/>
        <v>0</v>
      </c>
      <c r="L170" s="109">
        <f t="shared" si="65"/>
        <v>0</v>
      </c>
    </row>
    <row r="171" spans="1:12" hidden="1">
      <c r="D171" s="67"/>
      <c r="L171" s="137"/>
    </row>
    <row r="172" spans="1:12" hidden="1">
      <c r="A172" s="68" t="s">
        <v>91</v>
      </c>
      <c r="B172" s="69" t="s">
        <v>67</v>
      </c>
      <c r="C172" s="70" t="s">
        <v>111</v>
      </c>
      <c r="D172" s="77"/>
      <c r="E172" s="43"/>
      <c r="F172" s="45" t="s">
        <v>237</v>
      </c>
      <c r="G172" s="48"/>
      <c r="H172" s="43"/>
      <c r="I172" s="49"/>
      <c r="J172" s="48"/>
      <c r="K172" s="43"/>
      <c r="L172" s="74"/>
    </row>
    <row r="173" spans="1:12" hidden="1">
      <c r="A173" s="40"/>
      <c r="B173" s="41"/>
      <c r="C173" s="42"/>
      <c r="D173" s="77"/>
      <c r="E173" s="44">
        <v>611000</v>
      </c>
      <c r="F173" s="45" t="s">
        <v>69</v>
      </c>
      <c r="G173" s="94">
        <f>SUM(G174:G176)</f>
        <v>158190</v>
      </c>
      <c r="H173" s="95">
        <f t="shared" ref="H173:L173" si="66">SUM(H174:H176)</f>
        <v>0</v>
      </c>
      <c r="I173" s="96">
        <f t="shared" si="66"/>
        <v>158190</v>
      </c>
      <c r="J173" s="94">
        <f t="shared" si="66"/>
        <v>0</v>
      </c>
      <c r="K173" s="95">
        <f t="shared" si="66"/>
        <v>0</v>
      </c>
      <c r="L173" s="97">
        <f t="shared" si="66"/>
        <v>0</v>
      </c>
    </row>
    <row r="174" spans="1:12" hidden="1">
      <c r="A174" s="48"/>
      <c r="B174" s="43"/>
      <c r="C174" s="49"/>
      <c r="D174" s="77"/>
      <c r="E174" s="50">
        <v>611100</v>
      </c>
      <c r="F174" s="51" t="s">
        <v>70</v>
      </c>
      <c r="G174" s="99">
        <f>Godišnji!G173</f>
        <v>126850</v>
      </c>
      <c r="H174" s="100">
        <f>Godišnji!H173</f>
        <v>0</v>
      </c>
      <c r="I174" s="98">
        <f>SUM(G174:H174)</f>
        <v>126850</v>
      </c>
      <c r="J174" s="52"/>
      <c r="K174" s="53"/>
      <c r="L174" s="101">
        <f>SUM(J174:K174)</f>
        <v>0</v>
      </c>
    </row>
    <row r="175" spans="1:12" hidden="1">
      <c r="A175" s="48"/>
      <c r="B175" s="43"/>
      <c r="C175" s="49"/>
      <c r="D175" s="77"/>
      <c r="E175" s="50">
        <v>611200</v>
      </c>
      <c r="F175" s="51" t="s">
        <v>71</v>
      </c>
      <c r="G175" s="99">
        <f>Godišnji!G174</f>
        <v>31340</v>
      </c>
      <c r="H175" s="100">
        <f>Godišnji!H174</f>
        <v>0</v>
      </c>
      <c r="I175" s="98">
        <f t="shared" ref="I175:I176" si="67">SUM(G175:H175)</f>
        <v>31340</v>
      </c>
      <c r="J175" s="52"/>
      <c r="K175" s="53"/>
      <c r="L175" s="101">
        <f t="shared" ref="L175:L176" si="68">SUM(J175:K175)</f>
        <v>0</v>
      </c>
    </row>
    <row r="176" spans="1:12" hidden="1">
      <c r="A176" s="48"/>
      <c r="B176" s="43"/>
      <c r="C176" s="49"/>
      <c r="D176" s="77"/>
      <c r="E176" s="50">
        <v>611200</v>
      </c>
      <c r="F176" s="51" t="s">
        <v>72</v>
      </c>
      <c r="G176" s="99">
        <f>Godišnji!G175</f>
        <v>0</v>
      </c>
      <c r="H176" s="100">
        <f>Godišnji!H175</f>
        <v>0</v>
      </c>
      <c r="I176" s="98">
        <f t="shared" si="67"/>
        <v>0</v>
      </c>
      <c r="J176" s="52"/>
      <c r="K176" s="53"/>
      <c r="L176" s="101">
        <f t="shared" si="68"/>
        <v>0</v>
      </c>
    </row>
    <row r="177" spans="1:12" hidden="1">
      <c r="A177" s="40"/>
      <c r="B177" s="41"/>
      <c r="C177" s="42"/>
      <c r="D177" s="77"/>
      <c r="E177" s="44">
        <v>612000</v>
      </c>
      <c r="F177" s="45" t="s">
        <v>73</v>
      </c>
      <c r="G177" s="94">
        <f>G178</f>
        <v>14010</v>
      </c>
      <c r="H177" s="95">
        <f t="shared" ref="H177:L177" si="69">H178</f>
        <v>0</v>
      </c>
      <c r="I177" s="96">
        <f t="shared" si="69"/>
        <v>14010</v>
      </c>
      <c r="J177" s="94">
        <f t="shared" si="69"/>
        <v>0</v>
      </c>
      <c r="K177" s="95">
        <f t="shared" si="69"/>
        <v>0</v>
      </c>
      <c r="L177" s="97">
        <f t="shared" si="69"/>
        <v>0</v>
      </c>
    </row>
    <row r="178" spans="1:12" hidden="1">
      <c r="A178" s="48"/>
      <c r="B178" s="43"/>
      <c r="C178" s="49"/>
      <c r="D178" s="77"/>
      <c r="E178" s="50">
        <v>612100</v>
      </c>
      <c r="F178" s="51" t="s">
        <v>73</v>
      </c>
      <c r="G178" s="99">
        <f>Godišnji!G177</f>
        <v>14010</v>
      </c>
      <c r="H178" s="100">
        <f>Godišnji!H177</f>
        <v>0</v>
      </c>
      <c r="I178" s="98">
        <f>SUM(G178:H178)</f>
        <v>14010</v>
      </c>
      <c r="J178" s="52"/>
      <c r="K178" s="53"/>
      <c r="L178" s="101">
        <f>SUM(J178:K178)</f>
        <v>0</v>
      </c>
    </row>
    <row r="179" spans="1:12" hidden="1">
      <c r="A179" s="40"/>
      <c r="B179" s="41"/>
      <c r="C179" s="42"/>
      <c r="D179" s="77"/>
      <c r="E179" s="44">
        <v>613000</v>
      </c>
      <c r="F179" s="45" t="s">
        <v>74</v>
      </c>
      <c r="G179" s="94">
        <f>SUM(G180:G189)</f>
        <v>10400</v>
      </c>
      <c r="H179" s="95">
        <f t="shared" ref="H179:L179" si="70">SUM(H180:H189)</f>
        <v>0</v>
      </c>
      <c r="I179" s="96">
        <f t="shared" si="70"/>
        <v>10400</v>
      </c>
      <c r="J179" s="94">
        <f t="shared" si="70"/>
        <v>0</v>
      </c>
      <c r="K179" s="95">
        <f t="shared" si="70"/>
        <v>0</v>
      </c>
      <c r="L179" s="97">
        <f t="shared" si="70"/>
        <v>0</v>
      </c>
    </row>
    <row r="180" spans="1:12" hidden="1">
      <c r="A180" s="48"/>
      <c r="B180" s="43"/>
      <c r="C180" s="49"/>
      <c r="D180" s="77"/>
      <c r="E180" s="50">
        <v>613100</v>
      </c>
      <c r="F180" s="54" t="s">
        <v>75</v>
      </c>
      <c r="G180" s="99">
        <f>Godišnji!G179</f>
        <v>5000</v>
      </c>
      <c r="H180" s="100">
        <f>Godišnji!H179</f>
        <v>0</v>
      </c>
      <c r="I180" s="98">
        <f t="shared" ref="I180:I189" si="71">SUM(G180:H180)</f>
        <v>5000</v>
      </c>
      <c r="J180" s="52"/>
      <c r="K180" s="53"/>
      <c r="L180" s="101">
        <f t="shared" ref="L180:L189" si="72">SUM(J180:K180)</f>
        <v>0</v>
      </c>
    </row>
    <row r="181" spans="1:12" hidden="1">
      <c r="A181" s="48"/>
      <c r="B181" s="43"/>
      <c r="C181" s="49"/>
      <c r="D181" s="77"/>
      <c r="E181" s="50">
        <v>613200</v>
      </c>
      <c r="F181" s="54" t="s">
        <v>76</v>
      </c>
      <c r="G181" s="99">
        <f>Godišnji!G180</f>
        <v>0</v>
      </c>
      <c r="H181" s="100">
        <f>Godišnji!H180</f>
        <v>0</v>
      </c>
      <c r="I181" s="98">
        <f t="shared" si="71"/>
        <v>0</v>
      </c>
      <c r="J181" s="52"/>
      <c r="K181" s="53"/>
      <c r="L181" s="101">
        <f t="shared" si="72"/>
        <v>0</v>
      </c>
    </row>
    <row r="182" spans="1:12" hidden="1">
      <c r="A182" s="48"/>
      <c r="B182" s="43"/>
      <c r="C182" s="49"/>
      <c r="D182" s="77"/>
      <c r="E182" s="50">
        <v>613300</v>
      </c>
      <c r="F182" s="54" t="s">
        <v>77</v>
      </c>
      <c r="G182" s="99">
        <f>Godišnji!G181</f>
        <v>1200</v>
      </c>
      <c r="H182" s="100">
        <f>Godišnji!H181</f>
        <v>0</v>
      </c>
      <c r="I182" s="98">
        <f t="shared" si="71"/>
        <v>1200</v>
      </c>
      <c r="J182" s="52"/>
      <c r="K182" s="53"/>
      <c r="L182" s="101">
        <f t="shared" si="72"/>
        <v>0</v>
      </c>
    </row>
    <row r="183" spans="1:12" hidden="1">
      <c r="A183" s="48"/>
      <c r="B183" s="43"/>
      <c r="C183" s="49"/>
      <c r="D183" s="77"/>
      <c r="E183" s="50">
        <v>613400</v>
      </c>
      <c r="F183" s="54" t="s">
        <v>78</v>
      </c>
      <c r="G183" s="99">
        <f>Godišnji!G182</f>
        <v>1000</v>
      </c>
      <c r="H183" s="100">
        <f>Godišnji!H182</f>
        <v>0</v>
      </c>
      <c r="I183" s="98">
        <f t="shared" si="71"/>
        <v>1000</v>
      </c>
      <c r="J183" s="52"/>
      <c r="K183" s="53"/>
      <c r="L183" s="101">
        <f t="shared" si="72"/>
        <v>0</v>
      </c>
    </row>
    <row r="184" spans="1:12" hidden="1">
      <c r="A184" s="48"/>
      <c r="B184" s="43"/>
      <c r="C184" s="49"/>
      <c r="D184" s="77"/>
      <c r="E184" s="50">
        <v>613500</v>
      </c>
      <c r="F184" s="54" t="s">
        <v>79</v>
      </c>
      <c r="G184" s="99">
        <f>Godišnji!G183</f>
        <v>0</v>
      </c>
      <c r="H184" s="100">
        <f>Godišnji!H183</f>
        <v>0</v>
      </c>
      <c r="I184" s="98">
        <f t="shared" si="71"/>
        <v>0</v>
      </c>
      <c r="J184" s="52"/>
      <c r="K184" s="53"/>
      <c r="L184" s="101">
        <f t="shared" si="72"/>
        <v>0</v>
      </c>
    </row>
    <row r="185" spans="1:12" hidden="1">
      <c r="A185" s="48"/>
      <c r="B185" s="43"/>
      <c r="C185" s="49"/>
      <c r="D185" s="77"/>
      <c r="E185" s="50">
        <v>613600</v>
      </c>
      <c r="F185" s="54" t="s">
        <v>82</v>
      </c>
      <c r="G185" s="99">
        <f>Godišnji!G184</f>
        <v>0</v>
      </c>
      <c r="H185" s="100">
        <f>Godišnji!H184</f>
        <v>0</v>
      </c>
      <c r="I185" s="98">
        <f t="shared" si="71"/>
        <v>0</v>
      </c>
      <c r="J185" s="52"/>
      <c r="K185" s="53"/>
      <c r="L185" s="101">
        <f t="shared" si="72"/>
        <v>0</v>
      </c>
    </row>
    <row r="186" spans="1:12" hidden="1">
      <c r="A186" s="48"/>
      <c r="B186" s="43"/>
      <c r="C186" s="49"/>
      <c r="D186" s="77"/>
      <c r="E186" s="50">
        <v>613700</v>
      </c>
      <c r="F186" s="54" t="s">
        <v>80</v>
      </c>
      <c r="G186" s="99">
        <f>Godišnji!G185</f>
        <v>700</v>
      </c>
      <c r="H186" s="100">
        <f>Godišnji!H185</f>
        <v>0</v>
      </c>
      <c r="I186" s="98">
        <f t="shared" si="71"/>
        <v>700</v>
      </c>
      <c r="J186" s="52"/>
      <c r="K186" s="53"/>
      <c r="L186" s="101">
        <f t="shared" si="72"/>
        <v>0</v>
      </c>
    </row>
    <row r="187" spans="1:12" hidden="1">
      <c r="A187" s="48"/>
      <c r="B187" s="43"/>
      <c r="C187" s="49"/>
      <c r="D187" s="77"/>
      <c r="E187" s="50">
        <v>613800</v>
      </c>
      <c r="F187" s="54" t="s">
        <v>83</v>
      </c>
      <c r="G187" s="99">
        <f>Godišnji!G186</f>
        <v>0</v>
      </c>
      <c r="H187" s="100">
        <f>Godišnji!H186</f>
        <v>0</v>
      </c>
      <c r="I187" s="98">
        <f t="shared" si="71"/>
        <v>0</v>
      </c>
      <c r="J187" s="52"/>
      <c r="K187" s="53"/>
      <c r="L187" s="101">
        <f t="shared" si="72"/>
        <v>0</v>
      </c>
    </row>
    <row r="188" spans="1:12" hidden="1">
      <c r="A188" s="48"/>
      <c r="B188" s="43"/>
      <c r="C188" s="49"/>
      <c r="D188" s="77"/>
      <c r="E188" s="50">
        <v>613900</v>
      </c>
      <c r="F188" s="54" t="s">
        <v>81</v>
      </c>
      <c r="G188" s="99">
        <f>Godišnji!G187</f>
        <v>2500</v>
      </c>
      <c r="H188" s="100">
        <f>Godišnji!H187</f>
        <v>0</v>
      </c>
      <c r="I188" s="98">
        <f t="shared" si="71"/>
        <v>2500</v>
      </c>
      <c r="J188" s="52"/>
      <c r="K188" s="53"/>
      <c r="L188" s="101">
        <f t="shared" si="72"/>
        <v>0</v>
      </c>
    </row>
    <row r="189" spans="1:12" hidden="1">
      <c r="A189" s="48"/>
      <c r="B189" s="43"/>
      <c r="C189" s="49"/>
      <c r="D189" s="77"/>
      <c r="E189" s="50">
        <v>613900</v>
      </c>
      <c r="F189" s="54" t="s">
        <v>84</v>
      </c>
      <c r="G189" s="99">
        <f>Godišnji!G188</f>
        <v>0</v>
      </c>
      <c r="H189" s="100">
        <f>Godišnji!H188</f>
        <v>0</v>
      </c>
      <c r="I189" s="98">
        <f t="shared" si="71"/>
        <v>0</v>
      </c>
      <c r="J189" s="52"/>
      <c r="K189" s="53"/>
      <c r="L189" s="101">
        <f t="shared" si="72"/>
        <v>0</v>
      </c>
    </row>
    <row r="190" spans="1:12" hidden="1">
      <c r="A190" s="40"/>
      <c r="B190" s="41"/>
      <c r="C190" s="42"/>
      <c r="D190" s="77"/>
      <c r="E190" s="44">
        <v>821000</v>
      </c>
      <c r="F190" s="45" t="s">
        <v>85</v>
      </c>
      <c r="G190" s="94">
        <f>SUM(G191:G192)</f>
        <v>7000</v>
      </c>
      <c r="H190" s="95">
        <f t="shared" ref="H190:L190" si="73">SUM(H191:H192)</f>
        <v>0</v>
      </c>
      <c r="I190" s="96">
        <f t="shared" si="73"/>
        <v>7000</v>
      </c>
      <c r="J190" s="94">
        <f t="shared" si="73"/>
        <v>0</v>
      </c>
      <c r="K190" s="95">
        <f t="shared" si="73"/>
        <v>0</v>
      </c>
      <c r="L190" s="97">
        <f t="shared" si="73"/>
        <v>0</v>
      </c>
    </row>
    <row r="191" spans="1:12" hidden="1">
      <c r="A191" s="48"/>
      <c r="B191" s="43"/>
      <c r="C191" s="49"/>
      <c r="D191" s="77"/>
      <c r="E191" s="50">
        <v>821200</v>
      </c>
      <c r="F191" s="51" t="s">
        <v>86</v>
      </c>
      <c r="G191" s="99">
        <f>Godišnji!G190</f>
        <v>0</v>
      </c>
      <c r="H191" s="100">
        <f>Godišnji!H190</f>
        <v>0</v>
      </c>
      <c r="I191" s="98">
        <f>SUM(G191:H191)</f>
        <v>0</v>
      </c>
      <c r="J191" s="52"/>
      <c r="K191" s="53"/>
      <c r="L191" s="101">
        <f>SUM(J191:K191)</f>
        <v>0</v>
      </c>
    </row>
    <row r="192" spans="1:12" ht="12.75" hidden="1" thickBot="1">
      <c r="A192" s="55"/>
      <c r="B192" s="56"/>
      <c r="C192" s="57"/>
      <c r="D192" s="56"/>
      <c r="E192" s="58">
        <v>821300</v>
      </c>
      <c r="F192" s="59" t="s">
        <v>87</v>
      </c>
      <c r="G192" s="103">
        <f>Godišnji!G191</f>
        <v>7000</v>
      </c>
      <c r="H192" s="104">
        <f>Godišnji!H191</f>
        <v>0</v>
      </c>
      <c r="I192" s="102">
        <f>SUM(G192:H192)</f>
        <v>7000</v>
      </c>
      <c r="J192" s="60"/>
      <c r="K192" s="61"/>
      <c r="L192" s="105">
        <f>SUM(J192:K192)</f>
        <v>0</v>
      </c>
    </row>
    <row r="193" spans="1:12" ht="12.75" hidden="1" thickBot="1">
      <c r="A193" s="62"/>
      <c r="B193" s="63"/>
      <c r="C193" s="64"/>
      <c r="D193" s="78"/>
      <c r="E193" s="63"/>
      <c r="F193" s="66" t="s">
        <v>112</v>
      </c>
      <c r="G193" s="106">
        <f>G173+G177+G179+G190</f>
        <v>189600</v>
      </c>
      <c r="H193" s="107">
        <f t="shared" ref="H193:L193" si="74">H173+H177+H179+H190</f>
        <v>0</v>
      </c>
      <c r="I193" s="108">
        <f t="shared" si="74"/>
        <v>189600</v>
      </c>
      <c r="J193" s="106">
        <f t="shared" si="74"/>
        <v>0</v>
      </c>
      <c r="K193" s="107">
        <f t="shared" si="74"/>
        <v>0</v>
      </c>
      <c r="L193" s="109">
        <f t="shared" si="74"/>
        <v>0</v>
      </c>
    </row>
    <row r="194" spans="1:12" hidden="1">
      <c r="D194" s="67"/>
      <c r="L194" s="137"/>
    </row>
    <row r="195" spans="1:12" hidden="1">
      <c r="A195" s="68" t="s">
        <v>113</v>
      </c>
      <c r="B195" s="69" t="s">
        <v>67</v>
      </c>
      <c r="C195" s="70" t="s">
        <v>68</v>
      </c>
      <c r="D195" s="76"/>
      <c r="E195" s="43"/>
      <c r="F195" s="45" t="s">
        <v>16</v>
      </c>
      <c r="G195" s="48"/>
      <c r="H195" s="43"/>
      <c r="I195" s="49"/>
      <c r="J195" s="48"/>
      <c r="K195" s="43"/>
      <c r="L195" s="74"/>
    </row>
    <row r="196" spans="1:12" hidden="1">
      <c r="A196" s="40"/>
      <c r="B196" s="41"/>
      <c r="C196" s="42"/>
      <c r="D196" s="76"/>
      <c r="E196" s="44">
        <v>611000</v>
      </c>
      <c r="F196" s="45" t="s">
        <v>69</v>
      </c>
      <c r="G196" s="94">
        <f>SUM(G197:G199)</f>
        <v>267560</v>
      </c>
      <c r="H196" s="95">
        <f t="shared" ref="H196:L196" si="75">SUM(H197:H199)</f>
        <v>0</v>
      </c>
      <c r="I196" s="96">
        <f t="shared" si="75"/>
        <v>267560</v>
      </c>
      <c r="J196" s="94">
        <f t="shared" si="75"/>
        <v>0</v>
      </c>
      <c r="K196" s="95">
        <f t="shared" si="75"/>
        <v>0</v>
      </c>
      <c r="L196" s="97">
        <f t="shared" si="75"/>
        <v>0</v>
      </c>
    </row>
    <row r="197" spans="1:12" hidden="1">
      <c r="A197" s="48"/>
      <c r="B197" s="43"/>
      <c r="C197" s="49"/>
      <c r="D197" s="76"/>
      <c r="E197" s="50">
        <v>611100</v>
      </c>
      <c r="F197" s="51" t="s">
        <v>70</v>
      </c>
      <c r="G197" s="99">
        <f>Godišnji!G196</f>
        <v>209740</v>
      </c>
      <c r="H197" s="100">
        <f>Godišnji!H196</f>
        <v>0</v>
      </c>
      <c r="I197" s="98">
        <f>SUM(G197:H197)</f>
        <v>209740</v>
      </c>
      <c r="J197" s="52"/>
      <c r="K197" s="53"/>
      <c r="L197" s="101">
        <f>SUM(J197:K197)</f>
        <v>0</v>
      </c>
    </row>
    <row r="198" spans="1:12" hidden="1">
      <c r="A198" s="48"/>
      <c r="B198" s="43"/>
      <c r="C198" s="49"/>
      <c r="D198" s="76"/>
      <c r="E198" s="50">
        <v>611200</v>
      </c>
      <c r="F198" s="51" t="s">
        <v>71</v>
      </c>
      <c r="G198" s="99">
        <f>Godišnji!G197</f>
        <v>57820</v>
      </c>
      <c r="H198" s="100">
        <f>Godišnji!H197</f>
        <v>0</v>
      </c>
      <c r="I198" s="98">
        <f t="shared" ref="I198:I199" si="76">SUM(G198:H198)</f>
        <v>57820</v>
      </c>
      <c r="J198" s="52"/>
      <c r="K198" s="53"/>
      <c r="L198" s="101">
        <f t="shared" ref="L198:L199" si="77">SUM(J198:K198)</f>
        <v>0</v>
      </c>
    </row>
    <row r="199" spans="1:12" hidden="1">
      <c r="A199" s="48"/>
      <c r="B199" s="43"/>
      <c r="C199" s="49"/>
      <c r="D199" s="76"/>
      <c r="E199" s="50">
        <v>611200</v>
      </c>
      <c r="F199" s="51" t="s">
        <v>72</v>
      </c>
      <c r="G199" s="99">
        <f>Godišnji!G198</f>
        <v>0</v>
      </c>
      <c r="H199" s="100">
        <f>Godišnji!H198</f>
        <v>0</v>
      </c>
      <c r="I199" s="98">
        <f t="shared" si="76"/>
        <v>0</v>
      </c>
      <c r="J199" s="52"/>
      <c r="K199" s="53"/>
      <c r="L199" s="101">
        <f t="shared" si="77"/>
        <v>0</v>
      </c>
    </row>
    <row r="200" spans="1:12" hidden="1">
      <c r="A200" s="40"/>
      <c r="B200" s="41"/>
      <c r="C200" s="42"/>
      <c r="D200" s="76"/>
      <c r="E200" s="44">
        <v>612000</v>
      </c>
      <c r="F200" s="45" t="s">
        <v>73</v>
      </c>
      <c r="G200" s="94">
        <f>G201</f>
        <v>22720</v>
      </c>
      <c r="H200" s="95">
        <f t="shared" ref="H200:L200" si="78">H201</f>
        <v>0</v>
      </c>
      <c r="I200" s="96">
        <f t="shared" si="78"/>
        <v>22720</v>
      </c>
      <c r="J200" s="94">
        <f t="shared" si="78"/>
        <v>0</v>
      </c>
      <c r="K200" s="95">
        <f t="shared" si="78"/>
        <v>0</v>
      </c>
      <c r="L200" s="97">
        <f t="shared" si="78"/>
        <v>0</v>
      </c>
    </row>
    <row r="201" spans="1:12" hidden="1">
      <c r="A201" s="48"/>
      <c r="B201" s="43"/>
      <c r="C201" s="49"/>
      <c r="D201" s="76"/>
      <c r="E201" s="50">
        <v>612100</v>
      </c>
      <c r="F201" s="51" t="s">
        <v>73</v>
      </c>
      <c r="G201" s="99">
        <f>Godišnji!G200</f>
        <v>22720</v>
      </c>
      <c r="H201" s="100">
        <f>Godišnji!H200</f>
        <v>0</v>
      </c>
      <c r="I201" s="98">
        <f>SUM(G201:H201)</f>
        <v>22720</v>
      </c>
      <c r="J201" s="52"/>
      <c r="K201" s="53"/>
      <c r="L201" s="101">
        <f>SUM(J201:K201)</f>
        <v>0</v>
      </c>
    </row>
    <row r="202" spans="1:12" hidden="1">
      <c r="A202" s="40"/>
      <c r="B202" s="41"/>
      <c r="C202" s="42"/>
      <c r="D202" s="76"/>
      <c r="E202" s="44">
        <v>613000</v>
      </c>
      <c r="F202" s="45" t="s">
        <v>74</v>
      </c>
      <c r="G202" s="94">
        <f>SUM(G203:G212)</f>
        <v>403500</v>
      </c>
      <c r="H202" s="95">
        <f t="shared" ref="H202:L202" si="79">SUM(H203:H212)</f>
        <v>0</v>
      </c>
      <c r="I202" s="96">
        <f t="shared" si="79"/>
        <v>403500</v>
      </c>
      <c r="J202" s="94">
        <f t="shared" si="79"/>
        <v>0</v>
      </c>
      <c r="K202" s="95">
        <f t="shared" si="79"/>
        <v>0</v>
      </c>
      <c r="L202" s="97">
        <f t="shared" si="79"/>
        <v>0</v>
      </c>
    </row>
    <row r="203" spans="1:12" hidden="1">
      <c r="A203" s="48"/>
      <c r="B203" s="43"/>
      <c r="C203" s="49"/>
      <c r="D203" s="76"/>
      <c r="E203" s="50">
        <v>613100</v>
      </c>
      <c r="F203" s="54" t="s">
        <v>75</v>
      </c>
      <c r="G203" s="99">
        <f>Godišnji!G202</f>
        <v>7000</v>
      </c>
      <c r="H203" s="100">
        <f>Godišnji!H202</f>
        <v>0</v>
      </c>
      <c r="I203" s="98">
        <f t="shared" ref="I203:I212" si="80">SUM(G203:H203)</f>
        <v>7000</v>
      </c>
      <c r="J203" s="52"/>
      <c r="K203" s="53"/>
      <c r="L203" s="101">
        <f t="shared" ref="L203:L212" si="81">SUM(J203:K203)</f>
        <v>0</v>
      </c>
    </row>
    <row r="204" spans="1:12" hidden="1">
      <c r="A204" s="48"/>
      <c r="B204" s="43"/>
      <c r="C204" s="49"/>
      <c r="D204" s="76"/>
      <c r="E204" s="50">
        <v>613200</v>
      </c>
      <c r="F204" s="54" t="s">
        <v>76</v>
      </c>
      <c r="G204" s="99">
        <f>Godišnji!G203</f>
        <v>104000</v>
      </c>
      <c r="H204" s="100">
        <f>Godišnji!H203</f>
        <v>0</v>
      </c>
      <c r="I204" s="98">
        <f t="shared" si="80"/>
        <v>104000</v>
      </c>
      <c r="J204" s="52"/>
      <c r="K204" s="53"/>
      <c r="L204" s="101">
        <f t="shared" si="81"/>
        <v>0</v>
      </c>
    </row>
    <row r="205" spans="1:12" hidden="1">
      <c r="A205" s="48"/>
      <c r="B205" s="43"/>
      <c r="C205" s="49"/>
      <c r="D205" s="76"/>
      <c r="E205" s="50">
        <v>613300</v>
      </c>
      <c r="F205" s="54" t="s">
        <v>77</v>
      </c>
      <c r="G205" s="99">
        <f>Godišnji!G204</f>
        <v>44000</v>
      </c>
      <c r="H205" s="100">
        <f>Godišnji!H204</f>
        <v>0</v>
      </c>
      <c r="I205" s="98">
        <f t="shared" si="80"/>
        <v>44000</v>
      </c>
      <c r="J205" s="52"/>
      <c r="K205" s="53"/>
      <c r="L205" s="101">
        <f t="shared" si="81"/>
        <v>0</v>
      </c>
    </row>
    <row r="206" spans="1:12" hidden="1">
      <c r="A206" s="48"/>
      <c r="B206" s="43"/>
      <c r="C206" s="49"/>
      <c r="D206" s="76"/>
      <c r="E206" s="50">
        <v>613400</v>
      </c>
      <c r="F206" s="54" t="s">
        <v>78</v>
      </c>
      <c r="G206" s="99">
        <f>Godišnji!G205</f>
        <v>84000</v>
      </c>
      <c r="H206" s="100">
        <f>Godišnji!H205</f>
        <v>0</v>
      </c>
      <c r="I206" s="98">
        <f t="shared" si="80"/>
        <v>84000</v>
      </c>
      <c r="J206" s="52"/>
      <c r="K206" s="53"/>
      <c r="L206" s="101">
        <f t="shared" si="81"/>
        <v>0</v>
      </c>
    </row>
    <row r="207" spans="1:12" hidden="1">
      <c r="A207" s="48"/>
      <c r="B207" s="43"/>
      <c r="C207" s="49"/>
      <c r="D207" s="76"/>
      <c r="E207" s="50">
        <v>613500</v>
      </c>
      <c r="F207" s="54" t="s">
        <v>79</v>
      </c>
      <c r="G207" s="99">
        <f>Godišnji!G206</f>
        <v>54000</v>
      </c>
      <c r="H207" s="100">
        <f>Godišnji!H206</f>
        <v>0</v>
      </c>
      <c r="I207" s="98">
        <f t="shared" si="80"/>
        <v>54000</v>
      </c>
      <c r="J207" s="52"/>
      <c r="K207" s="53"/>
      <c r="L207" s="101">
        <f t="shared" si="81"/>
        <v>0</v>
      </c>
    </row>
    <row r="208" spans="1:12" hidden="1">
      <c r="A208" s="48"/>
      <c r="B208" s="43"/>
      <c r="C208" s="49"/>
      <c r="D208" s="76"/>
      <c r="E208" s="50">
        <v>613600</v>
      </c>
      <c r="F208" s="54" t="s">
        <v>82</v>
      </c>
      <c r="G208" s="99">
        <f>Godišnji!G207</f>
        <v>0</v>
      </c>
      <c r="H208" s="100">
        <f>Godišnji!H207</f>
        <v>0</v>
      </c>
      <c r="I208" s="98">
        <f t="shared" si="80"/>
        <v>0</v>
      </c>
      <c r="J208" s="52"/>
      <c r="K208" s="53"/>
      <c r="L208" s="101">
        <f t="shared" si="81"/>
        <v>0</v>
      </c>
    </row>
    <row r="209" spans="1:12" hidden="1">
      <c r="A209" s="48"/>
      <c r="B209" s="43"/>
      <c r="C209" s="49"/>
      <c r="D209" s="76"/>
      <c r="E209" s="50">
        <v>613700</v>
      </c>
      <c r="F209" s="54" t="s">
        <v>80</v>
      </c>
      <c r="G209" s="99">
        <f>Godišnji!G208</f>
        <v>42000</v>
      </c>
      <c r="H209" s="100">
        <f>Godišnji!H208</f>
        <v>0</v>
      </c>
      <c r="I209" s="98">
        <f t="shared" si="80"/>
        <v>42000</v>
      </c>
      <c r="J209" s="52"/>
      <c r="K209" s="53"/>
      <c r="L209" s="101">
        <f t="shared" si="81"/>
        <v>0</v>
      </c>
    </row>
    <row r="210" spans="1:12" hidden="1">
      <c r="A210" s="48"/>
      <c r="B210" s="43"/>
      <c r="C210" s="49"/>
      <c r="D210" s="76"/>
      <c r="E210" s="50">
        <v>613800</v>
      </c>
      <c r="F210" s="54" t="s">
        <v>83</v>
      </c>
      <c r="G210" s="99">
        <f>Godišnji!G209</f>
        <v>10500</v>
      </c>
      <c r="H210" s="100">
        <f>Godišnji!H209</f>
        <v>0</v>
      </c>
      <c r="I210" s="98">
        <f t="shared" si="80"/>
        <v>10500</v>
      </c>
      <c r="J210" s="52"/>
      <c r="K210" s="53"/>
      <c r="L210" s="101">
        <f t="shared" si="81"/>
        <v>0</v>
      </c>
    </row>
    <row r="211" spans="1:12" hidden="1">
      <c r="A211" s="48"/>
      <c r="B211" s="43"/>
      <c r="C211" s="49"/>
      <c r="D211" s="76"/>
      <c r="E211" s="50">
        <v>613900</v>
      </c>
      <c r="F211" s="54" t="s">
        <v>81</v>
      </c>
      <c r="G211" s="99">
        <f>Godišnji!G210</f>
        <v>58000</v>
      </c>
      <c r="H211" s="100">
        <f>Godišnji!H210</f>
        <v>0</v>
      </c>
      <c r="I211" s="98">
        <f t="shared" si="80"/>
        <v>58000</v>
      </c>
      <c r="J211" s="52"/>
      <c r="K211" s="53"/>
      <c r="L211" s="101">
        <f t="shared" si="81"/>
        <v>0</v>
      </c>
    </row>
    <row r="212" spans="1:12" hidden="1">
      <c r="A212" s="48"/>
      <c r="B212" s="43"/>
      <c r="C212" s="49"/>
      <c r="D212" s="76"/>
      <c r="E212" s="50">
        <v>613900</v>
      </c>
      <c r="F212" s="54" t="s">
        <v>84</v>
      </c>
      <c r="G212" s="99">
        <f>Godišnji!G211</f>
        <v>0</v>
      </c>
      <c r="H212" s="100">
        <f>Godišnji!H211</f>
        <v>0</v>
      </c>
      <c r="I212" s="98">
        <f t="shared" si="80"/>
        <v>0</v>
      </c>
      <c r="J212" s="52"/>
      <c r="K212" s="53"/>
      <c r="L212" s="101">
        <f t="shared" si="81"/>
        <v>0</v>
      </c>
    </row>
    <row r="213" spans="1:12" hidden="1">
      <c r="A213" s="40"/>
      <c r="B213" s="41"/>
      <c r="C213" s="42"/>
      <c r="D213" s="76"/>
      <c r="E213" s="44">
        <v>821000</v>
      </c>
      <c r="F213" s="45" t="s">
        <v>85</v>
      </c>
      <c r="G213" s="94">
        <f>SUM(G214:G215)</f>
        <v>20000</v>
      </c>
      <c r="H213" s="95">
        <f t="shared" ref="H213:L213" si="82">SUM(H214:H215)</f>
        <v>0</v>
      </c>
      <c r="I213" s="96">
        <f t="shared" si="82"/>
        <v>20000</v>
      </c>
      <c r="J213" s="94">
        <f t="shared" si="82"/>
        <v>0</v>
      </c>
      <c r="K213" s="95">
        <f t="shared" si="82"/>
        <v>0</v>
      </c>
      <c r="L213" s="97">
        <f t="shared" si="82"/>
        <v>0</v>
      </c>
    </row>
    <row r="214" spans="1:12" hidden="1">
      <c r="A214" s="48"/>
      <c r="B214" s="43"/>
      <c r="C214" s="49"/>
      <c r="D214" s="76"/>
      <c r="E214" s="50">
        <v>821200</v>
      </c>
      <c r="F214" s="51" t="s">
        <v>86</v>
      </c>
      <c r="G214" s="99">
        <f>Godišnji!G213</f>
        <v>0</v>
      </c>
      <c r="H214" s="100">
        <f>Godišnji!H213</f>
        <v>0</v>
      </c>
      <c r="I214" s="98">
        <f>SUM(G214:H214)</f>
        <v>0</v>
      </c>
      <c r="J214" s="52"/>
      <c r="K214" s="53"/>
      <c r="L214" s="101">
        <f>SUM(J214:K214)</f>
        <v>0</v>
      </c>
    </row>
    <row r="215" spans="1:12" ht="12.75" hidden="1" thickBot="1">
      <c r="A215" s="55"/>
      <c r="B215" s="56"/>
      <c r="C215" s="57"/>
      <c r="D215" s="81"/>
      <c r="E215" s="58">
        <v>821300</v>
      </c>
      <c r="F215" s="59" t="s">
        <v>87</v>
      </c>
      <c r="G215" s="103">
        <f>Godišnji!G214</f>
        <v>20000</v>
      </c>
      <c r="H215" s="104">
        <f>Godišnji!H214</f>
        <v>0</v>
      </c>
      <c r="I215" s="102">
        <f>SUM(G215:H215)</f>
        <v>20000</v>
      </c>
      <c r="J215" s="60"/>
      <c r="K215" s="61"/>
      <c r="L215" s="105">
        <f>SUM(J215:K215)</f>
        <v>0</v>
      </c>
    </row>
    <row r="216" spans="1:12" ht="12.75" hidden="1" thickBot="1">
      <c r="A216" s="62"/>
      <c r="B216" s="63"/>
      <c r="C216" s="64"/>
      <c r="D216" s="78"/>
      <c r="E216" s="63"/>
      <c r="F216" s="66" t="s">
        <v>114</v>
      </c>
      <c r="G216" s="106">
        <f>G196+G200+G202+G213</f>
        <v>713780</v>
      </c>
      <c r="H216" s="107">
        <f t="shared" ref="H216:L216" si="83">H196+H200+H202+H213</f>
        <v>0</v>
      </c>
      <c r="I216" s="108">
        <f t="shared" si="83"/>
        <v>713780</v>
      </c>
      <c r="J216" s="106">
        <f t="shared" si="83"/>
        <v>0</v>
      </c>
      <c r="K216" s="107">
        <f t="shared" si="83"/>
        <v>0</v>
      </c>
      <c r="L216" s="109">
        <f t="shared" si="83"/>
        <v>0</v>
      </c>
    </row>
    <row r="217" spans="1:12" hidden="1">
      <c r="D217" s="67"/>
      <c r="L217" s="137"/>
    </row>
    <row r="218" spans="1:12" hidden="1">
      <c r="A218" s="68" t="s">
        <v>115</v>
      </c>
      <c r="B218" s="69" t="s">
        <v>67</v>
      </c>
      <c r="C218" s="70" t="s">
        <v>68</v>
      </c>
      <c r="D218" s="76"/>
      <c r="E218" s="43"/>
      <c r="F218" s="45" t="s">
        <v>18</v>
      </c>
      <c r="G218" s="48"/>
      <c r="H218" s="43"/>
      <c r="I218" s="49"/>
      <c r="J218" s="48"/>
      <c r="K218" s="43"/>
      <c r="L218" s="74"/>
    </row>
    <row r="219" spans="1:12" hidden="1">
      <c r="A219" s="40"/>
      <c r="B219" s="41"/>
      <c r="C219" s="42"/>
      <c r="D219" s="76"/>
      <c r="E219" s="44">
        <v>611000</v>
      </c>
      <c r="F219" s="45" t="s">
        <v>69</v>
      </c>
      <c r="G219" s="94">
        <f>SUM(G220:G222)</f>
        <v>4713610</v>
      </c>
      <c r="H219" s="95">
        <f t="shared" ref="H219:L219" si="84">SUM(H220:H222)</f>
        <v>0</v>
      </c>
      <c r="I219" s="96">
        <f t="shared" si="84"/>
        <v>4713610</v>
      </c>
      <c r="J219" s="94">
        <f t="shared" si="84"/>
        <v>0</v>
      </c>
      <c r="K219" s="95">
        <f t="shared" si="84"/>
        <v>0</v>
      </c>
      <c r="L219" s="97">
        <f t="shared" si="84"/>
        <v>0</v>
      </c>
    </row>
    <row r="220" spans="1:12" hidden="1">
      <c r="A220" s="48"/>
      <c r="B220" s="43"/>
      <c r="C220" s="49"/>
      <c r="D220" s="76"/>
      <c r="E220" s="50">
        <v>611100</v>
      </c>
      <c r="F220" s="51" t="s">
        <v>70</v>
      </c>
      <c r="G220" s="99">
        <f>Godišnji!G219</f>
        <v>3909830</v>
      </c>
      <c r="H220" s="100">
        <f>Godišnji!H219</f>
        <v>0</v>
      </c>
      <c r="I220" s="98">
        <f>SUM(G220:H220)</f>
        <v>3909830</v>
      </c>
      <c r="J220" s="52"/>
      <c r="K220" s="53"/>
      <c r="L220" s="101">
        <f>SUM(J220:K220)</f>
        <v>0</v>
      </c>
    </row>
    <row r="221" spans="1:12" hidden="1">
      <c r="A221" s="48"/>
      <c r="B221" s="43"/>
      <c r="C221" s="49"/>
      <c r="D221" s="76"/>
      <c r="E221" s="50">
        <v>611200</v>
      </c>
      <c r="F221" s="51" t="s">
        <v>71</v>
      </c>
      <c r="G221" s="99">
        <f>Godišnji!G220</f>
        <v>803780</v>
      </c>
      <c r="H221" s="100">
        <f>Godišnji!H220</f>
        <v>0</v>
      </c>
      <c r="I221" s="98">
        <f t="shared" ref="I221:I222" si="85">SUM(G221:H221)</f>
        <v>803780</v>
      </c>
      <c r="J221" s="52"/>
      <c r="K221" s="53"/>
      <c r="L221" s="101">
        <f t="shared" ref="L221:L222" si="86">SUM(J221:K221)</f>
        <v>0</v>
      </c>
    </row>
    <row r="222" spans="1:12" hidden="1">
      <c r="A222" s="48"/>
      <c r="B222" s="43"/>
      <c r="C222" s="49"/>
      <c r="D222" s="76"/>
      <c r="E222" s="50">
        <v>611200</v>
      </c>
      <c r="F222" s="51" t="s">
        <v>72</v>
      </c>
      <c r="G222" s="99">
        <f>Godišnji!G221</f>
        <v>0</v>
      </c>
      <c r="H222" s="100">
        <f>Godišnji!H221</f>
        <v>0</v>
      </c>
      <c r="I222" s="98">
        <f t="shared" si="85"/>
        <v>0</v>
      </c>
      <c r="J222" s="52"/>
      <c r="K222" s="53"/>
      <c r="L222" s="101">
        <f t="shared" si="86"/>
        <v>0</v>
      </c>
    </row>
    <row r="223" spans="1:12" hidden="1">
      <c r="A223" s="40"/>
      <c r="B223" s="41"/>
      <c r="C223" s="42"/>
      <c r="D223" s="76"/>
      <c r="E223" s="44">
        <v>612000</v>
      </c>
      <c r="F223" s="45" t="s">
        <v>73</v>
      </c>
      <c r="G223" s="94">
        <f>G224</f>
        <v>604740</v>
      </c>
      <c r="H223" s="95">
        <f t="shared" ref="H223:L223" si="87">H224</f>
        <v>0</v>
      </c>
      <c r="I223" s="96">
        <f t="shared" si="87"/>
        <v>604740</v>
      </c>
      <c r="J223" s="94">
        <f t="shared" si="87"/>
        <v>0</v>
      </c>
      <c r="K223" s="95">
        <f t="shared" si="87"/>
        <v>0</v>
      </c>
      <c r="L223" s="97">
        <f t="shared" si="87"/>
        <v>0</v>
      </c>
    </row>
    <row r="224" spans="1:12" hidden="1">
      <c r="A224" s="48"/>
      <c r="B224" s="43"/>
      <c r="C224" s="49"/>
      <c r="D224" s="76"/>
      <c r="E224" s="50">
        <v>612100</v>
      </c>
      <c r="F224" s="51" t="s">
        <v>73</v>
      </c>
      <c r="G224" s="99">
        <f>Godišnji!G223</f>
        <v>604740</v>
      </c>
      <c r="H224" s="100">
        <f>Godišnji!H223</f>
        <v>0</v>
      </c>
      <c r="I224" s="98">
        <f>SUM(G224:H224)</f>
        <v>604740</v>
      </c>
      <c r="J224" s="52"/>
      <c r="K224" s="53"/>
      <c r="L224" s="101">
        <f>SUM(J224:K224)</f>
        <v>0</v>
      </c>
    </row>
    <row r="225" spans="1:12" hidden="1">
      <c r="A225" s="40"/>
      <c r="B225" s="41"/>
      <c r="C225" s="42"/>
      <c r="D225" s="76"/>
      <c r="E225" s="44">
        <v>613000</v>
      </c>
      <c r="F225" s="45" t="s">
        <v>74</v>
      </c>
      <c r="G225" s="94">
        <f>SUM(G226:G235)</f>
        <v>772500</v>
      </c>
      <c r="H225" s="95">
        <f t="shared" ref="H225:L225" si="88">SUM(H226:H235)</f>
        <v>0</v>
      </c>
      <c r="I225" s="96">
        <f t="shared" si="88"/>
        <v>772500</v>
      </c>
      <c r="J225" s="94">
        <f t="shared" si="88"/>
        <v>0</v>
      </c>
      <c r="K225" s="95">
        <f t="shared" si="88"/>
        <v>0</v>
      </c>
      <c r="L225" s="97">
        <f t="shared" si="88"/>
        <v>0</v>
      </c>
    </row>
    <row r="226" spans="1:12" hidden="1">
      <c r="A226" s="48"/>
      <c r="B226" s="43"/>
      <c r="C226" s="49"/>
      <c r="D226" s="76"/>
      <c r="E226" s="50">
        <v>613100</v>
      </c>
      <c r="F226" s="54" t="s">
        <v>75</v>
      </c>
      <c r="G226" s="99">
        <f>Godišnji!G225</f>
        <v>14500</v>
      </c>
      <c r="H226" s="100">
        <f>Godišnji!H225</f>
        <v>0</v>
      </c>
      <c r="I226" s="98">
        <f t="shared" ref="I226:I235" si="89">SUM(G226:H226)</f>
        <v>14500</v>
      </c>
      <c r="J226" s="52"/>
      <c r="K226" s="53"/>
      <c r="L226" s="101">
        <f t="shared" ref="L226:L235" si="90">SUM(J226:K226)</f>
        <v>0</v>
      </c>
    </row>
    <row r="227" spans="1:12" hidden="1">
      <c r="A227" s="48"/>
      <c r="B227" s="43"/>
      <c r="C227" s="49"/>
      <c r="D227" s="76"/>
      <c r="E227" s="50">
        <v>613200</v>
      </c>
      <c r="F227" s="54" t="s">
        <v>76</v>
      </c>
      <c r="G227" s="99">
        <f>Godišnji!G226</f>
        <v>90000</v>
      </c>
      <c r="H227" s="100">
        <f>Godišnji!H226</f>
        <v>0</v>
      </c>
      <c r="I227" s="98">
        <f t="shared" si="89"/>
        <v>90000</v>
      </c>
      <c r="J227" s="52"/>
      <c r="K227" s="53"/>
      <c r="L227" s="101">
        <f t="shared" si="90"/>
        <v>0</v>
      </c>
    </row>
    <row r="228" spans="1:12" hidden="1">
      <c r="A228" s="48"/>
      <c r="B228" s="43"/>
      <c r="C228" s="49"/>
      <c r="D228" s="76"/>
      <c r="E228" s="50">
        <v>613300</v>
      </c>
      <c r="F228" s="54" t="s">
        <v>77</v>
      </c>
      <c r="G228" s="99">
        <f>Godišnji!G227</f>
        <v>92000</v>
      </c>
      <c r="H228" s="100">
        <f>Godišnji!H227</f>
        <v>0</v>
      </c>
      <c r="I228" s="98">
        <f t="shared" si="89"/>
        <v>92000</v>
      </c>
      <c r="J228" s="52"/>
      <c r="K228" s="53"/>
      <c r="L228" s="101">
        <f t="shared" si="90"/>
        <v>0</v>
      </c>
    </row>
    <row r="229" spans="1:12" hidden="1">
      <c r="A229" s="48"/>
      <c r="B229" s="43"/>
      <c r="C229" s="49"/>
      <c r="D229" s="76"/>
      <c r="E229" s="50">
        <v>613400</v>
      </c>
      <c r="F229" s="54" t="s">
        <v>78</v>
      </c>
      <c r="G229" s="99">
        <f>Godišnji!G228</f>
        <v>200000</v>
      </c>
      <c r="H229" s="100">
        <f>Godišnji!H228</f>
        <v>0</v>
      </c>
      <c r="I229" s="98">
        <f t="shared" si="89"/>
        <v>200000</v>
      </c>
      <c r="J229" s="52"/>
      <c r="K229" s="53"/>
      <c r="L229" s="101">
        <f t="shared" si="90"/>
        <v>0</v>
      </c>
    </row>
    <row r="230" spans="1:12" hidden="1">
      <c r="A230" s="48"/>
      <c r="B230" s="43"/>
      <c r="C230" s="49"/>
      <c r="D230" s="76"/>
      <c r="E230" s="50">
        <v>613500</v>
      </c>
      <c r="F230" s="54" t="s">
        <v>79</v>
      </c>
      <c r="G230" s="99">
        <f>Godišnji!G229</f>
        <v>100000</v>
      </c>
      <c r="H230" s="100">
        <f>Godišnji!H229</f>
        <v>0</v>
      </c>
      <c r="I230" s="98">
        <f t="shared" si="89"/>
        <v>100000</v>
      </c>
      <c r="J230" s="52"/>
      <c r="K230" s="53"/>
      <c r="L230" s="101">
        <f t="shared" si="90"/>
        <v>0</v>
      </c>
    </row>
    <row r="231" spans="1:12" hidden="1">
      <c r="A231" s="48"/>
      <c r="B231" s="43"/>
      <c r="C231" s="49"/>
      <c r="D231" s="76"/>
      <c r="E231" s="50">
        <v>613600</v>
      </c>
      <c r="F231" s="54" t="s">
        <v>82</v>
      </c>
      <c r="G231" s="99">
        <f>Godišnji!G230</f>
        <v>33000</v>
      </c>
      <c r="H231" s="100">
        <f>Godišnji!H230</f>
        <v>0</v>
      </c>
      <c r="I231" s="98">
        <f t="shared" si="89"/>
        <v>33000</v>
      </c>
      <c r="J231" s="52"/>
      <c r="K231" s="53"/>
      <c r="L231" s="101">
        <f t="shared" si="90"/>
        <v>0</v>
      </c>
    </row>
    <row r="232" spans="1:12" hidden="1">
      <c r="A232" s="48"/>
      <c r="B232" s="43"/>
      <c r="C232" s="49"/>
      <c r="D232" s="76"/>
      <c r="E232" s="50">
        <v>613700</v>
      </c>
      <c r="F232" s="54" t="s">
        <v>80</v>
      </c>
      <c r="G232" s="99">
        <f>Godišnji!G231</f>
        <v>75000</v>
      </c>
      <c r="H232" s="100">
        <f>Godišnji!H231</f>
        <v>0</v>
      </c>
      <c r="I232" s="98">
        <f t="shared" si="89"/>
        <v>75000</v>
      </c>
      <c r="J232" s="52"/>
      <c r="K232" s="53"/>
      <c r="L232" s="101">
        <f t="shared" si="90"/>
        <v>0</v>
      </c>
    </row>
    <row r="233" spans="1:12" hidden="1">
      <c r="A233" s="48"/>
      <c r="B233" s="43"/>
      <c r="C233" s="49"/>
      <c r="D233" s="76"/>
      <c r="E233" s="50">
        <v>613800</v>
      </c>
      <c r="F233" s="54" t="s">
        <v>83</v>
      </c>
      <c r="G233" s="99">
        <f>Godišnji!G232</f>
        <v>18000</v>
      </c>
      <c r="H233" s="100">
        <f>Godišnji!H232</f>
        <v>0</v>
      </c>
      <c r="I233" s="98">
        <f t="shared" si="89"/>
        <v>18000</v>
      </c>
      <c r="J233" s="52"/>
      <c r="K233" s="53"/>
      <c r="L233" s="101">
        <f t="shared" si="90"/>
        <v>0</v>
      </c>
    </row>
    <row r="234" spans="1:12" hidden="1">
      <c r="A234" s="48"/>
      <c r="B234" s="43"/>
      <c r="C234" s="49"/>
      <c r="D234" s="76"/>
      <c r="E234" s="50">
        <v>613900</v>
      </c>
      <c r="F234" s="54" t="s">
        <v>81</v>
      </c>
      <c r="G234" s="99">
        <f>Godišnji!G233</f>
        <v>150000</v>
      </c>
      <c r="H234" s="100">
        <f>Godišnji!H233</f>
        <v>0</v>
      </c>
      <c r="I234" s="98">
        <f t="shared" si="89"/>
        <v>150000</v>
      </c>
      <c r="J234" s="52"/>
      <c r="K234" s="53"/>
      <c r="L234" s="101">
        <f t="shared" si="90"/>
        <v>0</v>
      </c>
    </row>
    <row r="235" spans="1:12" hidden="1">
      <c r="A235" s="48"/>
      <c r="B235" s="43"/>
      <c r="C235" s="49"/>
      <c r="D235" s="76"/>
      <c r="E235" s="50">
        <v>613900</v>
      </c>
      <c r="F235" s="54" t="s">
        <v>84</v>
      </c>
      <c r="G235" s="99">
        <f>Godišnji!G234</f>
        <v>0</v>
      </c>
      <c r="H235" s="100">
        <f>Godišnji!H234</f>
        <v>0</v>
      </c>
      <c r="I235" s="98">
        <f t="shared" si="89"/>
        <v>0</v>
      </c>
      <c r="J235" s="52"/>
      <c r="K235" s="53"/>
      <c r="L235" s="101">
        <f t="shared" si="90"/>
        <v>0</v>
      </c>
    </row>
    <row r="236" spans="1:12" hidden="1">
      <c r="A236" s="40"/>
      <c r="B236" s="41"/>
      <c r="C236" s="42"/>
      <c r="D236" s="76"/>
      <c r="E236" s="44">
        <v>821000</v>
      </c>
      <c r="F236" s="45" t="s">
        <v>85</v>
      </c>
      <c r="G236" s="94">
        <f>SUM(G237:G238)</f>
        <v>100000</v>
      </c>
      <c r="H236" s="95">
        <f t="shared" ref="H236:L236" si="91">SUM(H237:H238)</f>
        <v>0</v>
      </c>
      <c r="I236" s="96">
        <f t="shared" si="91"/>
        <v>100000</v>
      </c>
      <c r="J236" s="94">
        <f t="shared" si="91"/>
        <v>0</v>
      </c>
      <c r="K236" s="95">
        <f t="shared" si="91"/>
        <v>0</v>
      </c>
      <c r="L236" s="97">
        <f t="shared" si="91"/>
        <v>0</v>
      </c>
    </row>
    <row r="237" spans="1:12" hidden="1">
      <c r="A237" s="48"/>
      <c r="B237" s="43"/>
      <c r="C237" s="49"/>
      <c r="D237" s="76"/>
      <c r="E237" s="50">
        <v>821200</v>
      </c>
      <c r="F237" s="51" t="s">
        <v>86</v>
      </c>
      <c r="G237" s="99">
        <f>Godišnji!G236</f>
        <v>0</v>
      </c>
      <c r="H237" s="100">
        <f>Godišnji!H236</f>
        <v>0</v>
      </c>
      <c r="I237" s="98">
        <f>SUM(G237:H237)</f>
        <v>0</v>
      </c>
      <c r="J237" s="52"/>
      <c r="K237" s="53"/>
      <c r="L237" s="101">
        <f>SUM(J237:K237)</f>
        <v>0</v>
      </c>
    </row>
    <row r="238" spans="1:12" ht="12.75" hidden="1" thickBot="1">
      <c r="A238" s="55"/>
      <c r="B238" s="56"/>
      <c r="C238" s="57"/>
      <c r="D238" s="81"/>
      <c r="E238" s="58">
        <v>821300</v>
      </c>
      <c r="F238" s="59" t="s">
        <v>87</v>
      </c>
      <c r="G238" s="103">
        <f>Godišnji!G237</f>
        <v>100000</v>
      </c>
      <c r="H238" s="104">
        <f>Godišnji!H237</f>
        <v>0</v>
      </c>
      <c r="I238" s="102">
        <f>SUM(G238:H238)</f>
        <v>100000</v>
      </c>
      <c r="J238" s="60"/>
      <c r="K238" s="61"/>
      <c r="L238" s="105">
        <f>SUM(J238:K238)</f>
        <v>0</v>
      </c>
    </row>
    <row r="239" spans="1:12" ht="12.75" hidden="1" thickBot="1">
      <c r="A239" s="62"/>
      <c r="B239" s="63"/>
      <c r="C239" s="64"/>
      <c r="D239" s="78"/>
      <c r="E239" s="63"/>
      <c r="F239" s="66" t="s">
        <v>116</v>
      </c>
      <c r="G239" s="106">
        <f>G219+G223+G225+G236</f>
        <v>6190850</v>
      </c>
      <c r="H239" s="107">
        <f t="shared" ref="H239:L239" si="92">H219+H223+H225+H236</f>
        <v>0</v>
      </c>
      <c r="I239" s="108">
        <f t="shared" si="92"/>
        <v>6190850</v>
      </c>
      <c r="J239" s="106">
        <f t="shared" si="92"/>
        <v>0</v>
      </c>
      <c r="K239" s="107">
        <f t="shared" si="92"/>
        <v>0</v>
      </c>
      <c r="L239" s="109">
        <f t="shared" si="92"/>
        <v>0</v>
      </c>
    </row>
    <row r="240" spans="1:12" hidden="1">
      <c r="D240" s="67"/>
      <c r="L240" s="137"/>
    </row>
    <row r="241" spans="1:12" hidden="1">
      <c r="A241" s="68" t="s">
        <v>117</v>
      </c>
      <c r="B241" s="69" t="s">
        <v>67</v>
      </c>
      <c r="C241" s="70" t="s">
        <v>68</v>
      </c>
      <c r="D241" s="76"/>
      <c r="E241" s="43"/>
      <c r="F241" s="45" t="s">
        <v>20</v>
      </c>
      <c r="G241" s="48"/>
      <c r="H241" s="43"/>
      <c r="I241" s="49"/>
      <c r="J241" s="48"/>
      <c r="K241" s="43"/>
      <c r="L241" s="74"/>
    </row>
    <row r="242" spans="1:12" hidden="1">
      <c r="A242" s="40"/>
      <c r="B242" s="41"/>
      <c r="C242" s="42"/>
      <c r="D242" s="76"/>
      <c r="E242" s="44">
        <v>611000</v>
      </c>
      <c r="F242" s="45" t="s">
        <v>69</v>
      </c>
      <c r="G242" s="94">
        <f>SUM(G243:G245)</f>
        <v>99420</v>
      </c>
      <c r="H242" s="95">
        <f t="shared" ref="H242:L242" si="93">SUM(H243:H245)</f>
        <v>0</v>
      </c>
      <c r="I242" s="96">
        <f t="shared" si="93"/>
        <v>99420</v>
      </c>
      <c r="J242" s="94">
        <f t="shared" si="93"/>
        <v>0</v>
      </c>
      <c r="K242" s="95">
        <f t="shared" si="93"/>
        <v>0</v>
      </c>
      <c r="L242" s="97">
        <f t="shared" si="93"/>
        <v>0</v>
      </c>
    </row>
    <row r="243" spans="1:12" hidden="1">
      <c r="A243" s="48"/>
      <c r="B243" s="43"/>
      <c r="C243" s="49"/>
      <c r="D243" s="76"/>
      <c r="E243" s="50">
        <v>611100</v>
      </c>
      <c r="F243" s="51" t="s">
        <v>70</v>
      </c>
      <c r="G243" s="99">
        <f>Godišnji!G242</f>
        <v>80880</v>
      </c>
      <c r="H243" s="100">
        <f>Godišnji!H242</f>
        <v>0</v>
      </c>
      <c r="I243" s="98">
        <f>SUM(G243:H243)</f>
        <v>80880</v>
      </c>
      <c r="J243" s="52"/>
      <c r="K243" s="53"/>
      <c r="L243" s="101">
        <f>SUM(J243:K243)</f>
        <v>0</v>
      </c>
    </row>
    <row r="244" spans="1:12" hidden="1">
      <c r="A244" s="48"/>
      <c r="B244" s="43"/>
      <c r="C244" s="49"/>
      <c r="D244" s="76"/>
      <c r="E244" s="50">
        <v>611200</v>
      </c>
      <c r="F244" s="51" t="s">
        <v>71</v>
      </c>
      <c r="G244" s="99">
        <f>Godišnji!G243</f>
        <v>18540</v>
      </c>
      <c r="H244" s="100">
        <f>Godišnji!H243</f>
        <v>0</v>
      </c>
      <c r="I244" s="98">
        <f t="shared" ref="I244:I245" si="94">SUM(G244:H244)</f>
        <v>18540</v>
      </c>
      <c r="J244" s="52"/>
      <c r="K244" s="53"/>
      <c r="L244" s="101">
        <f t="shared" ref="L244:L245" si="95">SUM(J244:K244)</f>
        <v>0</v>
      </c>
    </row>
    <row r="245" spans="1:12" hidden="1">
      <c r="A245" s="48"/>
      <c r="B245" s="43"/>
      <c r="C245" s="49"/>
      <c r="D245" s="76"/>
      <c r="E245" s="50">
        <v>611200</v>
      </c>
      <c r="F245" s="51" t="s">
        <v>72</v>
      </c>
      <c r="G245" s="99">
        <f>Godišnji!G244</f>
        <v>0</v>
      </c>
      <c r="H245" s="100">
        <f>Godišnji!H244</f>
        <v>0</v>
      </c>
      <c r="I245" s="98">
        <f t="shared" si="94"/>
        <v>0</v>
      </c>
      <c r="J245" s="52"/>
      <c r="K245" s="53"/>
      <c r="L245" s="101">
        <f t="shared" si="95"/>
        <v>0</v>
      </c>
    </row>
    <row r="246" spans="1:12" hidden="1">
      <c r="A246" s="40"/>
      <c r="B246" s="41"/>
      <c r="C246" s="42"/>
      <c r="D246" s="76"/>
      <c r="E246" s="44">
        <v>612000</v>
      </c>
      <c r="F246" s="45" t="s">
        <v>73</v>
      </c>
      <c r="G246" s="94">
        <f>G247</f>
        <v>8850</v>
      </c>
      <c r="H246" s="95">
        <f t="shared" ref="H246:L246" si="96">H247</f>
        <v>0</v>
      </c>
      <c r="I246" s="96">
        <f t="shared" si="96"/>
        <v>8850</v>
      </c>
      <c r="J246" s="94">
        <f t="shared" si="96"/>
        <v>0</v>
      </c>
      <c r="K246" s="95">
        <f t="shared" si="96"/>
        <v>0</v>
      </c>
      <c r="L246" s="97">
        <f t="shared" si="96"/>
        <v>0</v>
      </c>
    </row>
    <row r="247" spans="1:12" hidden="1">
      <c r="A247" s="48"/>
      <c r="B247" s="43"/>
      <c r="C247" s="49"/>
      <c r="D247" s="76"/>
      <c r="E247" s="50">
        <v>612100</v>
      </c>
      <c r="F247" s="51" t="s">
        <v>73</v>
      </c>
      <c r="G247" s="99">
        <f>Godišnji!G246</f>
        <v>8850</v>
      </c>
      <c r="H247" s="100">
        <f>Godišnji!H246</f>
        <v>0</v>
      </c>
      <c r="I247" s="98">
        <f>SUM(G247:H247)</f>
        <v>8850</v>
      </c>
      <c r="J247" s="52"/>
      <c r="K247" s="53"/>
      <c r="L247" s="101">
        <f>SUM(J247:K247)</f>
        <v>0</v>
      </c>
    </row>
    <row r="248" spans="1:12" hidden="1">
      <c r="A248" s="40"/>
      <c r="B248" s="41"/>
      <c r="C248" s="42"/>
      <c r="D248" s="76"/>
      <c r="E248" s="44">
        <v>613000</v>
      </c>
      <c r="F248" s="45" t="s">
        <v>74</v>
      </c>
      <c r="G248" s="94">
        <f>SUM(G249:G258)</f>
        <v>80100</v>
      </c>
      <c r="H248" s="95">
        <f t="shared" ref="H248:L248" si="97">SUM(H249:H258)</f>
        <v>0</v>
      </c>
      <c r="I248" s="96">
        <f t="shared" si="97"/>
        <v>80100</v>
      </c>
      <c r="J248" s="94">
        <f t="shared" si="97"/>
        <v>0</v>
      </c>
      <c r="K248" s="95">
        <f t="shared" si="97"/>
        <v>0</v>
      </c>
      <c r="L248" s="97">
        <f t="shared" si="97"/>
        <v>0</v>
      </c>
    </row>
    <row r="249" spans="1:12" hidden="1">
      <c r="A249" s="48"/>
      <c r="B249" s="43"/>
      <c r="C249" s="49"/>
      <c r="D249" s="76"/>
      <c r="E249" s="50">
        <v>613100</v>
      </c>
      <c r="F249" s="54" t="s">
        <v>75</v>
      </c>
      <c r="G249" s="99">
        <f>Godišnji!G248</f>
        <v>3500</v>
      </c>
      <c r="H249" s="100">
        <f>Godišnji!H248</f>
        <v>0</v>
      </c>
      <c r="I249" s="98">
        <f t="shared" ref="I249:I258" si="98">SUM(G249:H249)</f>
        <v>3500</v>
      </c>
      <c r="J249" s="52"/>
      <c r="K249" s="53"/>
      <c r="L249" s="101">
        <f t="shared" ref="L249:L258" si="99">SUM(J249:K249)</f>
        <v>0</v>
      </c>
    </row>
    <row r="250" spans="1:12" hidden="1">
      <c r="A250" s="48"/>
      <c r="B250" s="43"/>
      <c r="C250" s="49"/>
      <c r="D250" s="76"/>
      <c r="E250" s="50">
        <v>613200</v>
      </c>
      <c r="F250" s="54" t="s">
        <v>76</v>
      </c>
      <c r="G250" s="99">
        <f>Godišnji!G249</f>
        <v>0</v>
      </c>
      <c r="H250" s="100">
        <f>Godišnji!H249</f>
        <v>0</v>
      </c>
      <c r="I250" s="98">
        <f t="shared" si="98"/>
        <v>0</v>
      </c>
      <c r="J250" s="52"/>
      <c r="K250" s="53"/>
      <c r="L250" s="101">
        <f t="shared" si="99"/>
        <v>0</v>
      </c>
    </row>
    <row r="251" spans="1:12" hidden="1">
      <c r="A251" s="48"/>
      <c r="B251" s="43"/>
      <c r="C251" s="49"/>
      <c r="D251" s="76"/>
      <c r="E251" s="50">
        <v>613300</v>
      </c>
      <c r="F251" s="54" t="s">
        <v>77</v>
      </c>
      <c r="G251" s="99">
        <f>Godišnji!G250</f>
        <v>3000</v>
      </c>
      <c r="H251" s="100">
        <f>Godišnji!H250</f>
        <v>0</v>
      </c>
      <c r="I251" s="98">
        <f t="shared" si="98"/>
        <v>3000</v>
      </c>
      <c r="J251" s="52"/>
      <c r="K251" s="53"/>
      <c r="L251" s="101">
        <f t="shared" si="99"/>
        <v>0</v>
      </c>
    </row>
    <row r="252" spans="1:12" hidden="1">
      <c r="A252" s="48"/>
      <c r="B252" s="43"/>
      <c r="C252" s="49"/>
      <c r="D252" s="76"/>
      <c r="E252" s="50">
        <v>613400</v>
      </c>
      <c r="F252" s="54" t="s">
        <v>78</v>
      </c>
      <c r="G252" s="99">
        <f>Godišnji!G251</f>
        <v>2200</v>
      </c>
      <c r="H252" s="100">
        <f>Godišnji!H251</f>
        <v>0</v>
      </c>
      <c r="I252" s="98">
        <f t="shared" si="98"/>
        <v>2200</v>
      </c>
      <c r="J252" s="52"/>
      <c r="K252" s="53"/>
      <c r="L252" s="101">
        <f t="shared" si="99"/>
        <v>0</v>
      </c>
    </row>
    <row r="253" spans="1:12" hidden="1">
      <c r="A253" s="48"/>
      <c r="B253" s="43"/>
      <c r="C253" s="49"/>
      <c r="D253" s="76"/>
      <c r="E253" s="50">
        <v>613500</v>
      </c>
      <c r="F253" s="54" t="s">
        <v>79</v>
      </c>
      <c r="G253" s="99">
        <f>Godišnji!G252</f>
        <v>0</v>
      </c>
      <c r="H253" s="100">
        <f>Godišnji!H252</f>
        <v>0</v>
      </c>
      <c r="I253" s="98">
        <f t="shared" si="98"/>
        <v>0</v>
      </c>
      <c r="J253" s="52"/>
      <c r="K253" s="53"/>
      <c r="L253" s="101">
        <f t="shared" si="99"/>
        <v>0</v>
      </c>
    </row>
    <row r="254" spans="1:12" hidden="1">
      <c r="A254" s="48"/>
      <c r="B254" s="43"/>
      <c r="C254" s="49"/>
      <c r="D254" s="76"/>
      <c r="E254" s="50">
        <v>613600</v>
      </c>
      <c r="F254" s="54" t="s">
        <v>82</v>
      </c>
      <c r="G254" s="99">
        <f>Godišnji!G253</f>
        <v>0</v>
      </c>
      <c r="H254" s="100">
        <f>Godišnji!H253</f>
        <v>0</v>
      </c>
      <c r="I254" s="98">
        <f t="shared" si="98"/>
        <v>0</v>
      </c>
      <c r="J254" s="52"/>
      <c r="K254" s="53"/>
      <c r="L254" s="101">
        <f t="shared" si="99"/>
        <v>0</v>
      </c>
    </row>
    <row r="255" spans="1:12" hidden="1">
      <c r="A255" s="48"/>
      <c r="B255" s="43"/>
      <c r="C255" s="49"/>
      <c r="D255" s="76"/>
      <c r="E255" s="50">
        <v>613700</v>
      </c>
      <c r="F255" s="54" t="s">
        <v>80</v>
      </c>
      <c r="G255" s="99">
        <f>Godišnji!G254</f>
        <v>1400</v>
      </c>
      <c r="H255" s="100">
        <f>Godišnji!H254</f>
        <v>0</v>
      </c>
      <c r="I255" s="98">
        <f t="shared" si="98"/>
        <v>1400</v>
      </c>
      <c r="J255" s="52"/>
      <c r="K255" s="53"/>
      <c r="L255" s="101">
        <f t="shared" si="99"/>
        <v>0</v>
      </c>
    </row>
    <row r="256" spans="1:12" hidden="1">
      <c r="A256" s="48"/>
      <c r="B256" s="43"/>
      <c r="C256" s="49"/>
      <c r="D256" s="76"/>
      <c r="E256" s="50">
        <v>613800</v>
      </c>
      <c r="F256" s="54" t="s">
        <v>83</v>
      </c>
      <c r="G256" s="99">
        <f>Godišnji!G255</f>
        <v>0</v>
      </c>
      <c r="H256" s="100">
        <f>Godišnji!H255</f>
        <v>0</v>
      </c>
      <c r="I256" s="98">
        <f t="shared" si="98"/>
        <v>0</v>
      </c>
      <c r="J256" s="52"/>
      <c r="K256" s="53"/>
      <c r="L256" s="101">
        <f t="shared" si="99"/>
        <v>0</v>
      </c>
    </row>
    <row r="257" spans="1:12" hidden="1">
      <c r="A257" s="48"/>
      <c r="B257" s="43"/>
      <c r="C257" s="49"/>
      <c r="D257" s="76"/>
      <c r="E257" s="50">
        <v>613900</v>
      </c>
      <c r="F257" s="54" t="s">
        <v>81</v>
      </c>
      <c r="G257" s="99">
        <f>Godišnji!G256</f>
        <v>70000</v>
      </c>
      <c r="H257" s="100">
        <f>Godišnji!H256</f>
        <v>0</v>
      </c>
      <c r="I257" s="98">
        <f t="shared" si="98"/>
        <v>70000</v>
      </c>
      <c r="J257" s="52"/>
      <c r="K257" s="53"/>
      <c r="L257" s="101">
        <f t="shared" si="99"/>
        <v>0</v>
      </c>
    </row>
    <row r="258" spans="1:12" hidden="1">
      <c r="A258" s="48"/>
      <c r="B258" s="43"/>
      <c r="C258" s="49"/>
      <c r="D258" s="76"/>
      <c r="E258" s="50">
        <v>613900</v>
      </c>
      <c r="F258" s="54" t="s">
        <v>84</v>
      </c>
      <c r="G258" s="99">
        <f>Godišnji!G257</f>
        <v>0</v>
      </c>
      <c r="H258" s="100">
        <f>Godišnji!H257</f>
        <v>0</v>
      </c>
      <c r="I258" s="98">
        <f t="shared" si="98"/>
        <v>0</v>
      </c>
      <c r="J258" s="52"/>
      <c r="K258" s="53"/>
      <c r="L258" s="101">
        <f t="shared" si="99"/>
        <v>0</v>
      </c>
    </row>
    <row r="259" spans="1:12" hidden="1">
      <c r="A259" s="40"/>
      <c r="B259" s="41"/>
      <c r="C259" s="42"/>
      <c r="D259" s="76"/>
      <c r="E259" s="44">
        <v>821000</v>
      </c>
      <c r="F259" s="45" t="s">
        <v>85</v>
      </c>
      <c r="G259" s="94">
        <f>SUM(G260:G261)</f>
        <v>1000</v>
      </c>
      <c r="H259" s="95">
        <f t="shared" ref="H259:L259" si="100">SUM(H260:H261)</f>
        <v>0</v>
      </c>
      <c r="I259" s="96">
        <f t="shared" si="100"/>
        <v>1000</v>
      </c>
      <c r="J259" s="94">
        <f t="shared" si="100"/>
        <v>0</v>
      </c>
      <c r="K259" s="95">
        <f t="shared" si="100"/>
        <v>0</v>
      </c>
      <c r="L259" s="97">
        <f t="shared" si="100"/>
        <v>0</v>
      </c>
    </row>
    <row r="260" spans="1:12" hidden="1">
      <c r="A260" s="48"/>
      <c r="B260" s="43"/>
      <c r="C260" s="49"/>
      <c r="D260" s="76"/>
      <c r="E260" s="50">
        <v>821200</v>
      </c>
      <c r="F260" s="51" t="s">
        <v>86</v>
      </c>
      <c r="G260" s="99">
        <f>Godišnji!G259</f>
        <v>0</v>
      </c>
      <c r="H260" s="100">
        <f>Godišnji!H259</f>
        <v>0</v>
      </c>
      <c r="I260" s="98">
        <f>SUM(G260:H260)</f>
        <v>0</v>
      </c>
      <c r="J260" s="52"/>
      <c r="K260" s="53"/>
      <c r="L260" s="101">
        <f>SUM(J260:K260)</f>
        <v>0</v>
      </c>
    </row>
    <row r="261" spans="1:12" ht="12.75" hidden="1" thickBot="1">
      <c r="A261" s="55"/>
      <c r="B261" s="56"/>
      <c r="C261" s="57"/>
      <c r="D261" s="81"/>
      <c r="E261" s="58">
        <v>821300</v>
      </c>
      <c r="F261" s="59" t="s">
        <v>87</v>
      </c>
      <c r="G261" s="103">
        <f>Godišnji!G260</f>
        <v>1000</v>
      </c>
      <c r="H261" s="104">
        <f>Godišnji!H260</f>
        <v>0</v>
      </c>
      <c r="I261" s="102">
        <f>SUM(G261:H261)</f>
        <v>1000</v>
      </c>
      <c r="J261" s="60"/>
      <c r="K261" s="61"/>
      <c r="L261" s="105">
        <f>SUM(J261:K261)</f>
        <v>0</v>
      </c>
    </row>
    <row r="262" spans="1:12" ht="12.75" hidden="1" thickBot="1">
      <c r="A262" s="62"/>
      <c r="B262" s="63"/>
      <c r="C262" s="64"/>
      <c r="D262" s="78"/>
      <c r="E262" s="63"/>
      <c r="F262" s="66" t="s">
        <v>118</v>
      </c>
      <c r="G262" s="106">
        <f>G242+G246+G248+G259</f>
        <v>189370</v>
      </c>
      <c r="H262" s="107">
        <f t="shared" ref="H262:L262" si="101">H242+H246+H248+H259</f>
        <v>0</v>
      </c>
      <c r="I262" s="108">
        <f t="shared" si="101"/>
        <v>189370</v>
      </c>
      <c r="J262" s="106">
        <f t="shared" si="101"/>
        <v>0</v>
      </c>
      <c r="K262" s="107">
        <f t="shared" si="101"/>
        <v>0</v>
      </c>
      <c r="L262" s="109">
        <f t="shared" si="101"/>
        <v>0</v>
      </c>
    </row>
    <row r="263" spans="1:12" hidden="1">
      <c r="D263" s="67"/>
      <c r="L263" s="137"/>
    </row>
    <row r="264" spans="1:12" hidden="1">
      <c r="A264" s="68" t="s">
        <v>117</v>
      </c>
      <c r="B264" s="69" t="s">
        <v>119</v>
      </c>
      <c r="C264" s="70" t="s">
        <v>107</v>
      </c>
      <c r="D264" s="76"/>
      <c r="E264" s="43"/>
      <c r="F264" s="45" t="s">
        <v>23</v>
      </c>
      <c r="G264" s="48"/>
      <c r="H264" s="43"/>
      <c r="I264" s="49"/>
      <c r="J264" s="48"/>
      <c r="K264" s="43"/>
      <c r="L264" s="74"/>
    </row>
    <row r="265" spans="1:12" hidden="1">
      <c r="A265" s="40"/>
      <c r="B265" s="41"/>
      <c r="C265" s="42"/>
      <c r="D265" s="76"/>
      <c r="E265" s="44">
        <v>611000</v>
      </c>
      <c r="F265" s="45" t="s">
        <v>69</v>
      </c>
      <c r="G265" s="94">
        <f>SUM(G266:G268)</f>
        <v>1132260</v>
      </c>
      <c r="H265" s="95">
        <f t="shared" ref="H265:L265" si="102">SUM(H266:H268)</f>
        <v>0</v>
      </c>
      <c r="I265" s="96">
        <f t="shared" si="102"/>
        <v>1132260</v>
      </c>
      <c r="J265" s="94">
        <f t="shared" si="102"/>
        <v>0</v>
      </c>
      <c r="K265" s="95">
        <f t="shared" si="102"/>
        <v>0</v>
      </c>
      <c r="L265" s="97">
        <f t="shared" si="102"/>
        <v>0</v>
      </c>
    </row>
    <row r="266" spans="1:12" hidden="1">
      <c r="A266" s="48"/>
      <c r="B266" s="43"/>
      <c r="C266" s="49"/>
      <c r="D266" s="76"/>
      <c r="E266" s="50">
        <v>611100</v>
      </c>
      <c r="F266" s="51" t="s">
        <v>70</v>
      </c>
      <c r="G266" s="99">
        <f>Godišnji!G265</f>
        <v>947150</v>
      </c>
      <c r="H266" s="100">
        <f>Godišnji!H265</f>
        <v>0</v>
      </c>
      <c r="I266" s="98">
        <f>SUM(G266:H266)</f>
        <v>947150</v>
      </c>
      <c r="J266" s="52"/>
      <c r="K266" s="53"/>
      <c r="L266" s="101">
        <f>SUM(J266:K266)</f>
        <v>0</v>
      </c>
    </row>
    <row r="267" spans="1:12" hidden="1">
      <c r="A267" s="48"/>
      <c r="B267" s="43"/>
      <c r="C267" s="49"/>
      <c r="D267" s="76"/>
      <c r="E267" s="50">
        <v>611200</v>
      </c>
      <c r="F267" s="51" t="s">
        <v>71</v>
      </c>
      <c r="G267" s="99">
        <f>Godišnji!G266</f>
        <v>185110</v>
      </c>
      <c r="H267" s="100">
        <f>Godišnji!H266</f>
        <v>0</v>
      </c>
      <c r="I267" s="98">
        <f t="shared" ref="I267:I268" si="103">SUM(G267:H267)</f>
        <v>185110</v>
      </c>
      <c r="J267" s="52"/>
      <c r="K267" s="53"/>
      <c r="L267" s="101">
        <f t="shared" ref="L267:L268" si="104">SUM(J267:K267)</f>
        <v>0</v>
      </c>
    </row>
    <row r="268" spans="1:12" hidden="1">
      <c r="A268" s="48"/>
      <c r="B268" s="43"/>
      <c r="C268" s="49"/>
      <c r="D268" s="76"/>
      <c r="E268" s="50">
        <v>611200</v>
      </c>
      <c r="F268" s="51" t="s">
        <v>72</v>
      </c>
      <c r="G268" s="99">
        <f>Godišnji!G267</f>
        <v>0</v>
      </c>
      <c r="H268" s="100">
        <f>Godišnji!H267</f>
        <v>0</v>
      </c>
      <c r="I268" s="98">
        <f t="shared" si="103"/>
        <v>0</v>
      </c>
      <c r="J268" s="52"/>
      <c r="K268" s="53"/>
      <c r="L268" s="101">
        <f t="shared" si="104"/>
        <v>0</v>
      </c>
    </row>
    <row r="269" spans="1:12" hidden="1">
      <c r="A269" s="40"/>
      <c r="B269" s="41"/>
      <c r="C269" s="42"/>
      <c r="D269" s="76"/>
      <c r="E269" s="44">
        <v>612000</v>
      </c>
      <c r="F269" s="45" t="s">
        <v>73</v>
      </c>
      <c r="G269" s="94">
        <f>G270</f>
        <v>100830</v>
      </c>
      <c r="H269" s="95">
        <f t="shared" ref="H269:L269" si="105">H270</f>
        <v>0</v>
      </c>
      <c r="I269" s="96">
        <f t="shared" si="105"/>
        <v>100830</v>
      </c>
      <c r="J269" s="94">
        <f t="shared" si="105"/>
        <v>0</v>
      </c>
      <c r="K269" s="95">
        <f t="shared" si="105"/>
        <v>0</v>
      </c>
      <c r="L269" s="97">
        <f t="shared" si="105"/>
        <v>0</v>
      </c>
    </row>
    <row r="270" spans="1:12" hidden="1">
      <c r="A270" s="48"/>
      <c r="B270" s="43"/>
      <c r="C270" s="49"/>
      <c r="D270" s="76"/>
      <c r="E270" s="50">
        <v>612100</v>
      </c>
      <c r="F270" s="51" t="s">
        <v>73</v>
      </c>
      <c r="G270" s="99">
        <f>Godišnji!G269</f>
        <v>100830</v>
      </c>
      <c r="H270" s="100">
        <f>Godišnji!H269</f>
        <v>0</v>
      </c>
      <c r="I270" s="98">
        <f>SUM(G270:H270)</f>
        <v>100830</v>
      </c>
      <c r="J270" s="52"/>
      <c r="K270" s="53"/>
      <c r="L270" s="101">
        <f>SUM(J270:K270)</f>
        <v>0</v>
      </c>
    </row>
    <row r="271" spans="1:12" hidden="1">
      <c r="A271" s="40"/>
      <c r="B271" s="41"/>
      <c r="C271" s="42"/>
      <c r="D271" s="76"/>
      <c r="E271" s="44">
        <v>613000</v>
      </c>
      <c r="F271" s="45" t="s">
        <v>74</v>
      </c>
      <c r="G271" s="94">
        <f>SUM(G272:G281)</f>
        <v>324500</v>
      </c>
      <c r="H271" s="95">
        <f t="shared" ref="H271:L271" si="106">SUM(H272:H281)</f>
        <v>0</v>
      </c>
      <c r="I271" s="96">
        <f t="shared" si="106"/>
        <v>324500</v>
      </c>
      <c r="J271" s="94">
        <f t="shared" si="106"/>
        <v>0</v>
      </c>
      <c r="K271" s="95">
        <f t="shared" si="106"/>
        <v>0</v>
      </c>
      <c r="L271" s="97">
        <f t="shared" si="106"/>
        <v>0</v>
      </c>
    </row>
    <row r="272" spans="1:12" hidden="1">
      <c r="A272" s="48"/>
      <c r="B272" s="43"/>
      <c r="C272" s="49"/>
      <c r="D272" s="76"/>
      <c r="E272" s="50">
        <v>613100</v>
      </c>
      <c r="F272" s="54" t="s">
        <v>75</v>
      </c>
      <c r="G272" s="99">
        <f>Godišnji!G271</f>
        <v>6500</v>
      </c>
      <c r="H272" s="100">
        <f>Godišnji!H271</f>
        <v>0</v>
      </c>
      <c r="I272" s="98">
        <f t="shared" ref="I272:I281" si="107">SUM(G272:H272)</f>
        <v>6500</v>
      </c>
      <c r="J272" s="52"/>
      <c r="K272" s="53"/>
      <c r="L272" s="101">
        <f t="shared" ref="L272:L281" si="108">SUM(J272:K272)</f>
        <v>0</v>
      </c>
    </row>
    <row r="273" spans="1:12" hidden="1">
      <c r="A273" s="48"/>
      <c r="B273" s="43"/>
      <c r="C273" s="49"/>
      <c r="D273" s="76"/>
      <c r="E273" s="50">
        <v>613200</v>
      </c>
      <c r="F273" s="54" t="s">
        <v>76</v>
      </c>
      <c r="G273" s="99">
        <f>Godišnji!G272</f>
        <v>17000</v>
      </c>
      <c r="H273" s="100">
        <f>Godišnji!H272</f>
        <v>0</v>
      </c>
      <c r="I273" s="98">
        <f t="shared" si="107"/>
        <v>17000</v>
      </c>
      <c r="J273" s="52"/>
      <c r="K273" s="53"/>
      <c r="L273" s="101">
        <f t="shared" si="108"/>
        <v>0</v>
      </c>
    </row>
    <row r="274" spans="1:12" hidden="1">
      <c r="A274" s="48"/>
      <c r="B274" s="43"/>
      <c r="C274" s="49"/>
      <c r="D274" s="76"/>
      <c r="E274" s="50">
        <v>613300</v>
      </c>
      <c r="F274" s="54" t="s">
        <v>77</v>
      </c>
      <c r="G274" s="99">
        <f>Godišnji!G273</f>
        <v>120000</v>
      </c>
      <c r="H274" s="100">
        <f>Godišnji!H273</f>
        <v>0</v>
      </c>
      <c r="I274" s="98">
        <f t="shared" si="107"/>
        <v>120000</v>
      </c>
      <c r="J274" s="52"/>
      <c r="K274" s="53"/>
      <c r="L274" s="101">
        <f t="shared" si="108"/>
        <v>0</v>
      </c>
    </row>
    <row r="275" spans="1:12" hidden="1">
      <c r="A275" s="48"/>
      <c r="B275" s="43"/>
      <c r="C275" s="49"/>
      <c r="D275" s="76"/>
      <c r="E275" s="50">
        <v>613400</v>
      </c>
      <c r="F275" s="54" t="s">
        <v>78</v>
      </c>
      <c r="G275" s="99">
        <f>Godišnji!G274</f>
        <v>35000</v>
      </c>
      <c r="H275" s="100">
        <f>Godišnji!H274</f>
        <v>0</v>
      </c>
      <c r="I275" s="98">
        <f t="shared" si="107"/>
        <v>35000</v>
      </c>
      <c r="J275" s="52"/>
      <c r="K275" s="53"/>
      <c r="L275" s="101">
        <f t="shared" si="108"/>
        <v>0</v>
      </c>
    </row>
    <row r="276" spans="1:12" hidden="1">
      <c r="A276" s="48"/>
      <c r="B276" s="43"/>
      <c r="C276" s="49"/>
      <c r="D276" s="76"/>
      <c r="E276" s="50">
        <v>613500</v>
      </c>
      <c r="F276" s="54" t="s">
        <v>79</v>
      </c>
      <c r="G276" s="99">
        <f>Godišnji!G275</f>
        <v>12000</v>
      </c>
      <c r="H276" s="100">
        <f>Godišnji!H275</f>
        <v>0</v>
      </c>
      <c r="I276" s="98">
        <f t="shared" si="107"/>
        <v>12000</v>
      </c>
      <c r="J276" s="52"/>
      <c r="K276" s="53"/>
      <c r="L276" s="101">
        <f t="shared" si="108"/>
        <v>0</v>
      </c>
    </row>
    <row r="277" spans="1:12" hidden="1">
      <c r="A277" s="48"/>
      <c r="B277" s="43"/>
      <c r="C277" s="49"/>
      <c r="D277" s="76"/>
      <c r="E277" s="50">
        <v>613600</v>
      </c>
      <c r="F277" s="54" t="s">
        <v>82</v>
      </c>
      <c r="G277" s="99">
        <f>Godišnji!G276</f>
        <v>0</v>
      </c>
      <c r="H277" s="100">
        <f>Godišnji!H276</f>
        <v>0</v>
      </c>
      <c r="I277" s="98">
        <f t="shared" si="107"/>
        <v>0</v>
      </c>
      <c r="J277" s="52"/>
      <c r="K277" s="53"/>
      <c r="L277" s="101">
        <f t="shared" si="108"/>
        <v>0</v>
      </c>
    </row>
    <row r="278" spans="1:12" hidden="1">
      <c r="A278" s="48"/>
      <c r="B278" s="43"/>
      <c r="C278" s="49"/>
      <c r="D278" s="76"/>
      <c r="E278" s="50">
        <v>613700</v>
      </c>
      <c r="F278" s="54" t="s">
        <v>80</v>
      </c>
      <c r="G278" s="99">
        <f>Godišnji!G277</f>
        <v>12000</v>
      </c>
      <c r="H278" s="100">
        <f>Godišnji!H277</f>
        <v>0</v>
      </c>
      <c r="I278" s="98">
        <f t="shared" si="107"/>
        <v>12000</v>
      </c>
      <c r="J278" s="52"/>
      <c r="K278" s="53"/>
      <c r="L278" s="101">
        <f t="shared" si="108"/>
        <v>0</v>
      </c>
    </row>
    <row r="279" spans="1:12" hidden="1">
      <c r="A279" s="48"/>
      <c r="B279" s="43"/>
      <c r="C279" s="49"/>
      <c r="D279" s="76"/>
      <c r="E279" s="50">
        <v>613800</v>
      </c>
      <c r="F279" s="54" t="s">
        <v>83</v>
      </c>
      <c r="G279" s="99">
        <f>Godišnji!G278</f>
        <v>4000</v>
      </c>
      <c r="H279" s="100">
        <f>Godišnji!H278</f>
        <v>0</v>
      </c>
      <c r="I279" s="98">
        <f t="shared" si="107"/>
        <v>4000</v>
      </c>
      <c r="J279" s="52"/>
      <c r="K279" s="53"/>
      <c r="L279" s="101">
        <f t="shared" si="108"/>
        <v>0</v>
      </c>
    </row>
    <row r="280" spans="1:12" hidden="1">
      <c r="A280" s="48"/>
      <c r="B280" s="43"/>
      <c r="C280" s="49"/>
      <c r="D280" s="76"/>
      <c r="E280" s="50">
        <v>613900</v>
      </c>
      <c r="F280" s="54" t="s">
        <v>81</v>
      </c>
      <c r="G280" s="99">
        <f>Godišnji!G279</f>
        <v>118000</v>
      </c>
      <c r="H280" s="100">
        <f>Godišnji!H279</f>
        <v>0</v>
      </c>
      <c r="I280" s="98">
        <f t="shared" si="107"/>
        <v>118000</v>
      </c>
      <c r="J280" s="52"/>
      <c r="K280" s="53"/>
      <c r="L280" s="101">
        <f t="shared" si="108"/>
        <v>0</v>
      </c>
    </row>
    <row r="281" spans="1:12" hidden="1">
      <c r="A281" s="48"/>
      <c r="B281" s="43"/>
      <c r="C281" s="49"/>
      <c r="D281" s="76"/>
      <c r="E281" s="50">
        <v>613900</v>
      </c>
      <c r="F281" s="54" t="s">
        <v>84</v>
      </c>
      <c r="G281" s="99">
        <f>Godišnji!G280</f>
        <v>0</v>
      </c>
      <c r="H281" s="100">
        <f>Godišnji!H280</f>
        <v>0</v>
      </c>
      <c r="I281" s="98">
        <f t="shared" si="107"/>
        <v>0</v>
      </c>
      <c r="J281" s="52"/>
      <c r="K281" s="53"/>
      <c r="L281" s="101">
        <f t="shared" si="108"/>
        <v>0</v>
      </c>
    </row>
    <row r="282" spans="1:12" hidden="1">
      <c r="A282" s="40"/>
      <c r="B282" s="41"/>
      <c r="C282" s="42"/>
      <c r="D282" s="76"/>
      <c r="E282" s="44">
        <v>821000</v>
      </c>
      <c r="F282" s="45" t="s">
        <v>85</v>
      </c>
      <c r="G282" s="94">
        <f>SUM(G283:G284)</f>
        <v>16000</v>
      </c>
      <c r="H282" s="95">
        <f t="shared" ref="H282:L282" si="109">SUM(H283:H284)</f>
        <v>0</v>
      </c>
      <c r="I282" s="96">
        <f t="shared" si="109"/>
        <v>16000</v>
      </c>
      <c r="J282" s="94">
        <f t="shared" si="109"/>
        <v>0</v>
      </c>
      <c r="K282" s="95">
        <f t="shared" si="109"/>
        <v>0</v>
      </c>
      <c r="L282" s="97">
        <f t="shared" si="109"/>
        <v>0</v>
      </c>
    </row>
    <row r="283" spans="1:12" hidden="1">
      <c r="A283" s="48"/>
      <c r="B283" s="43"/>
      <c r="C283" s="49"/>
      <c r="D283" s="76"/>
      <c r="E283" s="50">
        <v>821200</v>
      </c>
      <c r="F283" s="51" t="s">
        <v>86</v>
      </c>
      <c r="G283" s="99">
        <f>Godišnji!G282</f>
        <v>1000</v>
      </c>
      <c r="H283" s="100">
        <f>Godišnji!H282</f>
        <v>0</v>
      </c>
      <c r="I283" s="98">
        <f>SUM(G283:H283)</f>
        <v>1000</v>
      </c>
      <c r="J283" s="52"/>
      <c r="K283" s="53"/>
      <c r="L283" s="101">
        <f>SUM(J283:K283)</f>
        <v>0</v>
      </c>
    </row>
    <row r="284" spans="1:12" ht="12.75" hidden="1" thickBot="1">
      <c r="A284" s="55"/>
      <c r="B284" s="56"/>
      <c r="C284" s="57"/>
      <c r="D284" s="81"/>
      <c r="E284" s="58">
        <v>821300</v>
      </c>
      <c r="F284" s="59" t="s">
        <v>87</v>
      </c>
      <c r="G284" s="103">
        <f>Godišnji!G283</f>
        <v>15000</v>
      </c>
      <c r="H284" s="104">
        <f>Godišnji!H283</f>
        <v>0</v>
      </c>
      <c r="I284" s="102">
        <f>SUM(G284:H284)</f>
        <v>15000</v>
      </c>
      <c r="J284" s="60"/>
      <c r="K284" s="61"/>
      <c r="L284" s="105">
        <f>SUM(J284:K284)</f>
        <v>0</v>
      </c>
    </row>
    <row r="285" spans="1:12" ht="12.75" hidden="1" thickBot="1">
      <c r="A285" s="62"/>
      <c r="B285" s="63"/>
      <c r="C285" s="64"/>
      <c r="D285" s="78"/>
      <c r="E285" s="63"/>
      <c r="F285" s="66" t="s">
        <v>120</v>
      </c>
      <c r="G285" s="106">
        <f>G265+G269+G271+G282</f>
        <v>1573590</v>
      </c>
      <c r="H285" s="107">
        <f t="shared" ref="H285:L285" si="110">H265+H269+H271+H282</f>
        <v>0</v>
      </c>
      <c r="I285" s="108">
        <f t="shared" si="110"/>
        <v>1573590</v>
      </c>
      <c r="J285" s="106">
        <f t="shared" si="110"/>
        <v>0</v>
      </c>
      <c r="K285" s="107">
        <f t="shared" si="110"/>
        <v>0</v>
      </c>
      <c r="L285" s="109">
        <f t="shared" si="110"/>
        <v>0</v>
      </c>
    </row>
    <row r="286" spans="1:12" hidden="1">
      <c r="D286" s="67"/>
      <c r="L286" s="137"/>
    </row>
    <row r="287" spans="1:12" hidden="1">
      <c r="A287" s="68" t="s">
        <v>117</v>
      </c>
      <c r="B287" s="69" t="s">
        <v>121</v>
      </c>
      <c r="C287" s="70" t="s">
        <v>68</v>
      </c>
      <c r="D287" s="76"/>
      <c r="E287" s="43"/>
      <c r="F287" s="45" t="s">
        <v>25</v>
      </c>
      <c r="G287" s="48"/>
      <c r="H287" s="43"/>
      <c r="I287" s="49"/>
      <c r="J287" s="48"/>
      <c r="K287" s="43"/>
      <c r="L287" s="74"/>
    </row>
    <row r="288" spans="1:12" hidden="1">
      <c r="A288" s="40"/>
      <c r="B288" s="41"/>
      <c r="C288" s="42"/>
      <c r="D288" s="76"/>
      <c r="E288" s="44">
        <v>611000</v>
      </c>
      <c r="F288" s="45" t="s">
        <v>69</v>
      </c>
      <c r="G288" s="94">
        <f>SUM(G289:G291)</f>
        <v>44960</v>
      </c>
      <c r="H288" s="95">
        <f t="shared" ref="H288:L288" si="111">SUM(H289:H291)</f>
        <v>0</v>
      </c>
      <c r="I288" s="96">
        <f t="shared" si="111"/>
        <v>44960</v>
      </c>
      <c r="J288" s="94">
        <f t="shared" si="111"/>
        <v>0</v>
      </c>
      <c r="K288" s="95">
        <f t="shared" si="111"/>
        <v>0</v>
      </c>
      <c r="L288" s="97">
        <f t="shared" si="111"/>
        <v>0</v>
      </c>
    </row>
    <row r="289" spans="1:12" hidden="1">
      <c r="A289" s="48"/>
      <c r="B289" s="43"/>
      <c r="C289" s="49"/>
      <c r="D289" s="76"/>
      <c r="E289" s="50">
        <v>611100</v>
      </c>
      <c r="F289" s="51" t="s">
        <v>70</v>
      </c>
      <c r="G289" s="99">
        <f>Godišnji!G288</f>
        <v>37250</v>
      </c>
      <c r="H289" s="100">
        <f>Godišnji!H288</f>
        <v>0</v>
      </c>
      <c r="I289" s="98">
        <f>SUM(G289:H289)</f>
        <v>37250</v>
      </c>
      <c r="J289" s="52"/>
      <c r="K289" s="53"/>
      <c r="L289" s="101">
        <f>SUM(J289:K289)</f>
        <v>0</v>
      </c>
    </row>
    <row r="290" spans="1:12" hidden="1">
      <c r="A290" s="48"/>
      <c r="B290" s="43"/>
      <c r="C290" s="49"/>
      <c r="D290" s="76"/>
      <c r="E290" s="50">
        <v>611200</v>
      </c>
      <c r="F290" s="51" t="s">
        <v>71</v>
      </c>
      <c r="G290" s="99">
        <f>Godišnji!G289</f>
        <v>7710</v>
      </c>
      <c r="H290" s="100">
        <f>Godišnji!H289</f>
        <v>0</v>
      </c>
      <c r="I290" s="98">
        <f t="shared" ref="I290:I291" si="112">SUM(G290:H290)</f>
        <v>7710</v>
      </c>
      <c r="J290" s="52"/>
      <c r="K290" s="53"/>
      <c r="L290" s="101">
        <f t="shared" ref="L290:L291" si="113">SUM(J290:K290)</f>
        <v>0</v>
      </c>
    </row>
    <row r="291" spans="1:12" hidden="1">
      <c r="A291" s="48"/>
      <c r="B291" s="43"/>
      <c r="C291" s="49"/>
      <c r="D291" s="76"/>
      <c r="E291" s="50">
        <v>611200</v>
      </c>
      <c r="F291" s="51" t="s">
        <v>72</v>
      </c>
      <c r="G291" s="99">
        <f>Godišnji!G290</f>
        <v>0</v>
      </c>
      <c r="H291" s="100">
        <f>Godišnji!H290</f>
        <v>0</v>
      </c>
      <c r="I291" s="98">
        <f t="shared" si="112"/>
        <v>0</v>
      </c>
      <c r="J291" s="52"/>
      <c r="K291" s="53"/>
      <c r="L291" s="101">
        <f t="shared" si="113"/>
        <v>0</v>
      </c>
    </row>
    <row r="292" spans="1:12" hidden="1">
      <c r="A292" s="40"/>
      <c r="B292" s="41"/>
      <c r="C292" s="42"/>
      <c r="D292" s="76"/>
      <c r="E292" s="44">
        <v>612000</v>
      </c>
      <c r="F292" s="45" t="s">
        <v>73</v>
      </c>
      <c r="G292" s="94">
        <f>G293</f>
        <v>4060</v>
      </c>
      <c r="H292" s="95">
        <f t="shared" ref="H292:L292" si="114">H293</f>
        <v>0</v>
      </c>
      <c r="I292" s="96">
        <f t="shared" si="114"/>
        <v>4060</v>
      </c>
      <c r="J292" s="94">
        <f t="shared" si="114"/>
        <v>0</v>
      </c>
      <c r="K292" s="95">
        <f t="shared" si="114"/>
        <v>0</v>
      </c>
      <c r="L292" s="97">
        <f t="shared" si="114"/>
        <v>0</v>
      </c>
    </row>
    <row r="293" spans="1:12" hidden="1">
      <c r="A293" s="48"/>
      <c r="B293" s="43"/>
      <c r="C293" s="49"/>
      <c r="D293" s="76"/>
      <c r="E293" s="50">
        <v>612100</v>
      </c>
      <c r="F293" s="51" t="s">
        <v>73</v>
      </c>
      <c r="G293" s="99">
        <f>Godišnji!G292</f>
        <v>4060</v>
      </c>
      <c r="H293" s="100">
        <f>Godišnji!H292</f>
        <v>0</v>
      </c>
      <c r="I293" s="98">
        <f>SUM(G293:H293)</f>
        <v>4060</v>
      </c>
      <c r="J293" s="52"/>
      <c r="K293" s="53"/>
      <c r="L293" s="101">
        <f>SUM(J293:K293)</f>
        <v>0</v>
      </c>
    </row>
    <row r="294" spans="1:12" hidden="1">
      <c r="A294" s="40"/>
      <c r="B294" s="41"/>
      <c r="C294" s="42"/>
      <c r="D294" s="76"/>
      <c r="E294" s="44">
        <v>613000</v>
      </c>
      <c r="F294" s="45" t="s">
        <v>74</v>
      </c>
      <c r="G294" s="94">
        <f>SUM(G295:G304)</f>
        <v>4200</v>
      </c>
      <c r="H294" s="95">
        <f t="shared" ref="H294:L294" si="115">SUM(H295:H304)</f>
        <v>0</v>
      </c>
      <c r="I294" s="96">
        <f t="shared" si="115"/>
        <v>4200</v>
      </c>
      <c r="J294" s="94">
        <f t="shared" si="115"/>
        <v>0</v>
      </c>
      <c r="K294" s="95">
        <f t="shared" si="115"/>
        <v>0</v>
      </c>
      <c r="L294" s="97">
        <f t="shared" si="115"/>
        <v>0</v>
      </c>
    </row>
    <row r="295" spans="1:12" hidden="1">
      <c r="A295" s="48"/>
      <c r="B295" s="43"/>
      <c r="C295" s="49"/>
      <c r="D295" s="76"/>
      <c r="E295" s="50">
        <v>613100</v>
      </c>
      <c r="F295" s="54" t="s">
        <v>75</v>
      </c>
      <c r="G295" s="99">
        <f>Godišnji!G294</f>
        <v>500</v>
      </c>
      <c r="H295" s="100">
        <f>Godišnji!H294</f>
        <v>0</v>
      </c>
      <c r="I295" s="98">
        <f t="shared" ref="I295:I304" si="116">SUM(G295:H295)</f>
        <v>500</v>
      </c>
      <c r="J295" s="52"/>
      <c r="K295" s="53"/>
      <c r="L295" s="101">
        <f t="shared" ref="L295:L304" si="117">SUM(J295:K295)</f>
        <v>0</v>
      </c>
    </row>
    <row r="296" spans="1:12" hidden="1">
      <c r="A296" s="48"/>
      <c r="B296" s="43"/>
      <c r="C296" s="49"/>
      <c r="D296" s="76"/>
      <c r="E296" s="50">
        <v>613200</v>
      </c>
      <c r="F296" s="54" t="s">
        <v>76</v>
      </c>
      <c r="G296" s="99">
        <f>Godišnji!G295</f>
        <v>0</v>
      </c>
      <c r="H296" s="100">
        <f>Godišnji!H295</f>
        <v>0</v>
      </c>
      <c r="I296" s="98">
        <f t="shared" si="116"/>
        <v>0</v>
      </c>
      <c r="J296" s="52"/>
      <c r="K296" s="53"/>
      <c r="L296" s="101">
        <f t="shared" si="117"/>
        <v>0</v>
      </c>
    </row>
    <row r="297" spans="1:12" hidden="1">
      <c r="A297" s="48"/>
      <c r="B297" s="43"/>
      <c r="C297" s="49"/>
      <c r="D297" s="76"/>
      <c r="E297" s="50">
        <v>613300</v>
      </c>
      <c r="F297" s="54" t="s">
        <v>77</v>
      </c>
      <c r="G297" s="99">
        <f>Godišnji!G296</f>
        <v>1000</v>
      </c>
      <c r="H297" s="100">
        <f>Godišnji!H296</f>
        <v>0</v>
      </c>
      <c r="I297" s="98">
        <f t="shared" si="116"/>
        <v>1000</v>
      </c>
      <c r="J297" s="52"/>
      <c r="K297" s="53"/>
      <c r="L297" s="101">
        <f t="shared" si="117"/>
        <v>0</v>
      </c>
    </row>
    <row r="298" spans="1:12" hidden="1">
      <c r="A298" s="48"/>
      <c r="B298" s="43"/>
      <c r="C298" s="49"/>
      <c r="D298" s="76"/>
      <c r="E298" s="50">
        <v>613400</v>
      </c>
      <c r="F298" s="54" t="s">
        <v>78</v>
      </c>
      <c r="G298" s="99">
        <f>Godišnji!G297</f>
        <v>1000</v>
      </c>
      <c r="H298" s="100">
        <f>Godišnji!H297</f>
        <v>0</v>
      </c>
      <c r="I298" s="98">
        <f t="shared" si="116"/>
        <v>1000</v>
      </c>
      <c r="J298" s="52"/>
      <c r="K298" s="53"/>
      <c r="L298" s="101">
        <f t="shared" si="117"/>
        <v>0</v>
      </c>
    </row>
    <row r="299" spans="1:12" hidden="1">
      <c r="A299" s="48"/>
      <c r="B299" s="43"/>
      <c r="C299" s="49"/>
      <c r="D299" s="76"/>
      <c r="E299" s="50">
        <v>613500</v>
      </c>
      <c r="F299" s="54" t="s">
        <v>79</v>
      </c>
      <c r="G299" s="99">
        <f>Godišnji!G298</f>
        <v>0</v>
      </c>
      <c r="H299" s="100">
        <f>Godišnji!H298</f>
        <v>0</v>
      </c>
      <c r="I299" s="98">
        <f t="shared" si="116"/>
        <v>0</v>
      </c>
      <c r="J299" s="52"/>
      <c r="K299" s="53"/>
      <c r="L299" s="101">
        <f t="shared" si="117"/>
        <v>0</v>
      </c>
    </row>
    <row r="300" spans="1:12" hidden="1">
      <c r="A300" s="48"/>
      <c r="B300" s="43"/>
      <c r="C300" s="49"/>
      <c r="D300" s="76"/>
      <c r="E300" s="50">
        <v>613600</v>
      </c>
      <c r="F300" s="54" t="s">
        <v>82</v>
      </c>
      <c r="G300" s="99">
        <f>Godišnji!G299</f>
        <v>0</v>
      </c>
      <c r="H300" s="100">
        <f>Godišnji!H299</f>
        <v>0</v>
      </c>
      <c r="I300" s="98">
        <f t="shared" si="116"/>
        <v>0</v>
      </c>
      <c r="J300" s="52"/>
      <c r="K300" s="53"/>
      <c r="L300" s="101">
        <f t="shared" si="117"/>
        <v>0</v>
      </c>
    </row>
    <row r="301" spans="1:12" hidden="1">
      <c r="A301" s="48"/>
      <c r="B301" s="43"/>
      <c r="C301" s="49"/>
      <c r="D301" s="76"/>
      <c r="E301" s="50">
        <v>613700</v>
      </c>
      <c r="F301" s="54" t="s">
        <v>80</v>
      </c>
      <c r="G301" s="99">
        <f>Godišnji!G300</f>
        <v>0</v>
      </c>
      <c r="H301" s="100">
        <f>Godišnji!H300</f>
        <v>0</v>
      </c>
      <c r="I301" s="98">
        <f t="shared" si="116"/>
        <v>0</v>
      </c>
      <c r="J301" s="52"/>
      <c r="K301" s="53"/>
      <c r="L301" s="101">
        <f t="shared" si="117"/>
        <v>0</v>
      </c>
    </row>
    <row r="302" spans="1:12" hidden="1">
      <c r="A302" s="48"/>
      <c r="B302" s="43"/>
      <c r="C302" s="49"/>
      <c r="D302" s="76"/>
      <c r="E302" s="50">
        <v>613800</v>
      </c>
      <c r="F302" s="54" t="s">
        <v>83</v>
      </c>
      <c r="G302" s="99">
        <f>Godišnji!G301</f>
        <v>0</v>
      </c>
      <c r="H302" s="100">
        <f>Godišnji!H301</f>
        <v>0</v>
      </c>
      <c r="I302" s="98">
        <f t="shared" si="116"/>
        <v>0</v>
      </c>
      <c r="J302" s="52"/>
      <c r="K302" s="53"/>
      <c r="L302" s="101">
        <f t="shared" si="117"/>
        <v>0</v>
      </c>
    </row>
    <row r="303" spans="1:12" hidden="1">
      <c r="A303" s="48"/>
      <c r="B303" s="43"/>
      <c r="C303" s="49"/>
      <c r="D303" s="76"/>
      <c r="E303" s="50">
        <v>613900</v>
      </c>
      <c r="F303" s="54" t="s">
        <v>81</v>
      </c>
      <c r="G303" s="99">
        <f>Godišnji!G302</f>
        <v>1700</v>
      </c>
      <c r="H303" s="100">
        <f>Godišnji!H302</f>
        <v>0</v>
      </c>
      <c r="I303" s="98">
        <f t="shared" si="116"/>
        <v>1700</v>
      </c>
      <c r="J303" s="52"/>
      <c r="K303" s="53"/>
      <c r="L303" s="101">
        <f t="shared" si="117"/>
        <v>0</v>
      </c>
    </row>
    <row r="304" spans="1:12" hidden="1">
      <c r="A304" s="48"/>
      <c r="B304" s="43"/>
      <c r="C304" s="49"/>
      <c r="D304" s="76"/>
      <c r="E304" s="50">
        <v>613900</v>
      </c>
      <c r="F304" s="54" t="s">
        <v>84</v>
      </c>
      <c r="G304" s="99">
        <f>Godišnji!G303</f>
        <v>0</v>
      </c>
      <c r="H304" s="100">
        <f>Godišnji!H303</f>
        <v>0</v>
      </c>
      <c r="I304" s="98">
        <f t="shared" si="116"/>
        <v>0</v>
      </c>
      <c r="J304" s="52"/>
      <c r="K304" s="53"/>
      <c r="L304" s="101">
        <f t="shared" si="117"/>
        <v>0</v>
      </c>
    </row>
    <row r="305" spans="1:12" hidden="1">
      <c r="A305" s="40"/>
      <c r="B305" s="41"/>
      <c r="C305" s="42"/>
      <c r="D305" s="76"/>
      <c r="E305" s="44">
        <v>821000</v>
      </c>
      <c r="F305" s="45" t="s">
        <v>85</v>
      </c>
      <c r="G305" s="94">
        <f>SUM(G306:G307)</f>
        <v>3000</v>
      </c>
      <c r="H305" s="95">
        <f t="shared" ref="H305:L305" si="118">SUM(H306:H307)</f>
        <v>0</v>
      </c>
      <c r="I305" s="96">
        <f t="shared" si="118"/>
        <v>3000</v>
      </c>
      <c r="J305" s="94">
        <f t="shared" si="118"/>
        <v>0</v>
      </c>
      <c r="K305" s="95">
        <f t="shared" si="118"/>
        <v>0</v>
      </c>
      <c r="L305" s="97">
        <f t="shared" si="118"/>
        <v>0</v>
      </c>
    </row>
    <row r="306" spans="1:12" hidden="1">
      <c r="A306" s="48"/>
      <c r="B306" s="43"/>
      <c r="C306" s="49"/>
      <c r="D306" s="76"/>
      <c r="E306" s="50">
        <v>821200</v>
      </c>
      <c r="F306" s="51" t="s">
        <v>86</v>
      </c>
      <c r="G306" s="99">
        <f>Godišnji!G305</f>
        <v>0</v>
      </c>
      <c r="H306" s="100">
        <f>Godišnji!H305</f>
        <v>0</v>
      </c>
      <c r="I306" s="98">
        <f>SUM(G306:H306)</f>
        <v>0</v>
      </c>
      <c r="J306" s="52"/>
      <c r="K306" s="53"/>
      <c r="L306" s="101">
        <f>SUM(J306:K306)</f>
        <v>0</v>
      </c>
    </row>
    <row r="307" spans="1:12" ht="12.75" hidden="1" thickBot="1">
      <c r="A307" s="55"/>
      <c r="B307" s="56"/>
      <c r="C307" s="57"/>
      <c r="D307" s="81"/>
      <c r="E307" s="58">
        <v>821300</v>
      </c>
      <c r="F307" s="59" t="s">
        <v>87</v>
      </c>
      <c r="G307" s="103">
        <f>Godišnji!G306</f>
        <v>3000</v>
      </c>
      <c r="H307" s="104">
        <f>Godišnji!H306</f>
        <v>0</v>
      </c>
      <c r="I307" s="102">
        <f>SUM(G307:H307)</f>
        <v>3000</v>
      </c>
      <c r="J307" s="60"/>
      <c r="K307" s="61"/>
      <c r="L307" s="105">
        <f>SUM(J307:K307)</f>
        <v>0</v>
      </c>
    </row>
    <row r="308" spans="1:12" ht="12.75" hidden="1" thickBot="1">
      <c r="A308" s="62"/>
      <c r="B308" s="63"/>
      <c r="C308" s="64"/>
      <c r="D308" s="78"/>
      <c r="E308" s="63"/>
      <c r="F308" s="66" t="s">
        <v>122</v>
      </c>
      <c r="G308" s="106">
        <f>G288+G292+G294+G305</f>
        <v>56220</v>
      </c>
      <c r="H308" s="107">
        <f t="shared" ref="H308:L308" si="119">H288+H292+H294+H305</f>
        <v>0</v>
      </c>
      <c r="I308" s="108">
        <f t="shared" si="119"/>
        <v>56220</v>
      </c>
      <c r="J308" s="106">
        <f t="shared" si="119"/>
        <v>0</v>
      </c>
      <c r="K308" s="107">
        <f t="shared" si="119"/>
        <v>0</v>
      </c>
      <c r="L308" s="109">
        <f t="shared" si="119"/>
        <v>0</v>
      </c>
    </row>
    <row r="309" spans="1:12" hidden="1">
      <c r="D309" s="67"/>
      <c r="L309" s="137"/>
    </row>
    <row r="310" spans="1:12" hidden="1">
      <c r="A310" s="68" t="s">
        <v>117</v>
      </c>
      <c r="B310" s="69" t="s">
        <v>121</v>
      </c>
      <c r="C310" s="70" t="s">
        <v>88</v>
      </c>
      <c r="D310" s="76"/>
      <c r="E310" s="43"/>
      <c r="F310" s="45" t="s">
        <v>27</v>
      </c>
      <c r="G310" s="48"/>
      <c r="H310" s="43"/>
      <c r="I310" s="49"/>
      <c r="J310" s="48"/>
      <c r="K310" s="43"/>
      <c r="L310" s="74"/>
    </row>
    <row r="311" spans="1:12" hidden="1">
      <c r="A311" s="40"/>
      <c r="B311" s="41"/>
      <c r="C311" s="42"/>
      <c r="D311" s="76"/>
      <c r="E311" s="44">
        <v>611000</v>
      </c>
      <c r="F311" s="45" t="s">
        <v>69</v>
      </c>
      <c r="G311" s="94">
        <f>SUM(G312:G314)</f>
        <v>38280</v>
      </c>
      <c r="H311" s="95">
        <f t="shared" ref="H311:L311" si="120">SUM(H312:H314)</f>
        <v>0</v>
      </c>
      <c r="I311" s="96">
        <f t="shared" si="120"/>
        <v>38280</v>
      </c>
      <c r="J311" s="94">
        <f t="shared" si="120"/>
        <v>0</v>
      </c>
      <c r="K311" s="95">
        <f t="shared" si="120"/>
        <v>0</v>
      </c>
      <c r="L311" s="97">
        <f t="shared" si="120"/>
        <v>0</v>
      </c>
    </row>
    <row r="312" spans="1:12" hidden="1">
      <c r="A312" s="48"/>
      <c r="B312" s="43"/>
      <c r="C312" s="49"/>
      <c r="D312" s="76"/>
      <c r="E312" s="50">
        <v>611100</v>
      </c>
      <c r="F312" s="51" t="s">
        <v>70</v>
      </c>
      <c r="G312" s="99">
        <f>Godišnji!G311</f>
        <v>31500</v>
      </c>
      <c r="H312" s="100">
        <f>Godišnji!H311</f>
        <v>0</v>
      </c>
      <c r="I312" s="98">
        <f>SUM(G312:H312)</f>
        <v>31500</v>
      </c>
      <c r="J312" s="52"/>
      <c r="K312" s="53"/>
      <c r="L312" s="101">
        <f>SUM(J312:K312)</f>
        <v>0</v>
      </c>
    </row>
    <row r="313" spans="1:12" hidden="1">
      <c r="A313" s="48"/>
      <c r="B313" s="43"/>
      <c r="C313" s="49"/>
      <c r="D313" s="76"/>
      <c r="E313" s="50">
        <v>611200</v>
      </c>
      <c r="F313" s="51" t="s">
        <v>71</v>
      </c>
      <c r="G313" s="99">
        <f>Godišnji!G312</f>
        <v>6780</v>
      </c>
      <c r="H313" s="100">
        <f>Godišnji!H312</f>
        <v>0</v>
      </c>
      <c r="I313" s="98">
        <f t="shared" ref="I313:I314" si="121">SUM(G313:H313)</f>
        <v>6780</v>
      </c>
      <c r="J313" s="52"/>
      <c r="K313" s="53"/>
      <c r="L313" s="101">
        <f t="shared" ref="L313:L314" si="122">SUM(J313:K313)</f>
        <v>0</v>
      </c>
    </row>
    <row r="314" spans="1:12" hidden="1">
      <c r="A314" s="48"/>
      <c r="B314" s="43"/>
      <c r="C314" s="49"/>
      <c r="D314" s="76"/>
      <c r="E314" s="50">
        <v>611200</v>
      </c>
      <c r="F314" s="51" t="s">
        <v>72</v>
      </c>
      <c r="G314" s="99">
        <f>Godišnji!G313</f>
        <v>0</v>
      </c>
      <c r="H314" s="100">
        <f>Godišnji!H313</f>
        <v>0</v>
      </c>
      <c r="I314" s="98">
        <f t="shared" si="121"/>
        <v>0</v>
      </c>
      <c r="J314" s="52"/>
      <c r="K314" s="53"/>
      <c r="L314" s="101">
        <f t="shared" si="122"/>
        <v>0</v>
      </c>
    </row>
    <row r="315" spans="1:12" hidden="1">
      <c r="A315" s="40"/>
      <c r="B315" s="41"/>
      <c r="C315" s="42"/>
      <c r="D315" s="76"/>
      <c r="E315" s="44">
        <v>612000</v>
      </c>
      <c r="F315" s="45" t="s">
        <v>73</v>
      </c>
      <c r="G315" s="94">
        <f>G316</f>
        <v>3500</v>
      </c>
      <c r="H315" s="95">
        <f t="shared" ref="H315:L315" si="123">H316</f>
        <v>0</v>
      </c>
      <c r="I315" s="96">
        <f t="shared" si="123"/>
        <v>3500</v>
      </c>
      <c r="J315" s="94">
        <f t="shared" si="123"/>
        <v>0</v>
      </c>
      <c r="K315" s="95">
        <f t="shared" si="123"/>
        <v>0</v>
      </c>
      <c r="L315" s="97">
        <f t="shared" si="123"/>
        <v>0</v>
      </c>
    </row>
    <row r="316" spans="1:12" hidden="1">
      <c r="A316" s="48"/>
      <c r="B316" s="43"/>
      <c r="C316" s="49"/>
      <c r="D316" s="76"/>
      <c r="E316" s="50">
        <v>612100</v>
      </c>
      <c r="F316" s="51" t="s">
        <v>73</v>
      </c>
      <c r="G316" s="99">
        <f>Godišnji!G315</f>
        <v>3500</v>
      </c>
      <c r="H316" s="100">
        <f>Godišnji!H315</f>
        <v>0</v>
      </c>
      <c r="I316" s="98">
        <f>SUM(G316:H316)</f>
        <v>3500</v>
      </c>
      <c r="J316" s="52"/>
      <c r="K316" s="53"/>
      <c r="L316" s="101">
        <f>SUM(J316:K316)</f>
        <v>0</v>
      </c>
    </row>
    <row r="317" spans="1:12" hidden="1">
      <c r="A317" s="40"/>
      <c r="B317" s="41"/>
      <c r="C317" s="42"/>
      <c r="D317" s="76"/>
      <c r="E317" s="44">
        <v>613000</v>
      </c>
      <c r="F317" s="45" t="s">
        <v>74</v>
      </c>
      <c r="G317" s="94">
        <f>SUM(G318:G327)</f>
        <v>2450</v>
      </c>
      <c r="H317" s="95">
        <f t="shared" ref="H317:L317" si="124">SUM(H318:H327)</f>
        <v>0</v>
      </c>
      <c r="I317" s="96">
        <f t="shared" si="124"/>
        <v>2450</v>
      </c>
      <c r="J317" s="94">
        <f t="shared" si="124"/>
        <v>0</v>
      </c>
      <c r="K317" s="95">
        <f t="shared" si="124"/>
        <v>0</v>
      </c>
      <c r="L317" s="97">
        <f t="shared" si="124"/>
        <v>0</v>
      </c>
    </row>
    <row r="318" spans="1:12" hidden="1">
      <c r="A318" s="48"/>
      <c r="B318" s="43"/>
      <c r="C318" s="49"/>
      <c r="D318" s="76"/>
      <c r="E318" s="50">
        <v>613100</v>
      </c>
      <c r="F318" s="54" t="s">
        <v>75</v>
      </c>
      <c r="G318" s="99">
        <f>Godišnji!G317</f>
        <v>500</v>
      </c>
      <c r="H318" s="100">
        <f>Godišnji!H317</f>
        <v>0</v>
      </c>
      <c r="I318" s="98">
        <f t="shared" ref="I318:I327" si="125">SUM(G318:H318)</f>
        <v>500</v>
      </c>
      <c r="J318" s="52"/>
      <c r="K318" s="53"/>
      <c r="L318" s="101">
        <f t="shared" ref="L318:L327" si="126">SUM(J318:K318)</f>
        <v>0</v>
      </c>
    </row>
    <row r="319" spans="1:12" hidden="1">
      <c r="A319" s="48"/>
      <c r="B319" s="43"/>
      <c r="C319" s="49"/>
      <c r="D319" s="76"/>
      <c r="E319" s="50">
        <v>613200</v>
      </c>
      <c r="F319" s="54" t="s">
        <v>76</v>
      </c>
      <c r="G319" s="99">
        <f>Godišnji!G318</f>
        <v>0</v>
      </c>
      <c r="H319" s="100">
        <f>Godišnji!H318</f>
        <v>0</v>
      </c>
      <c r="I319" s="98">
        <f t="shared" si="125"/>
        <v>0</v>
      </c>
      <c r="J319" s="52"/>
      <c r="K319" s="53"/>
      <c r="L319" s="101">
        <f t="shared" si="126"/>
        <v>0</v>
      </c>
    </row>
    <row r="320" spans="1:12" hidden="1">
      <c r="A320" s="48"/>
      <c r="B320" s="43"/>
      <c r="C320" s="49"/>
      <c r="D320" s="76"/>
      <c r="E320" s="50">
        <v>613300</v>
      </c>
      <c r="F320" s="54" t="s">
        <v>77</v>
      </c>
      <c r="G320" s="99">
        <f>Godišnji!G319</f>
        <v>950</v>
      </c>
      <c r="H320" s="100">
        <f>Godišnji!H319</f>
        <v>0</v>
      </c>
      <c r="I320" s="98">
        <f t="shared" si="125"/>
        <v>950</v>
      </c>
      <c r="J320" s="52"/>
      <c r="K320" s="53"/>
      <c r="L320" s="101">
        <f t="shared" si="126"/>
        <v>0</v>
      </c>
    </row>
    <row r="321" spans="1:12" hidden="1">
      <c r="A321" s="48"/>
      <c r="B321" s="43"/>
      <c r="C321" s="49"/>
      <c r="D321" s="76"/>
      <c r="E321" s="50">
        <v>613400</v>
      </c>
      <c r="F321" s="54" t="s">
        <v>78</v>
      </c>
      <c r="G321" s="99">
        <f>Godišnji!G320</f>
        <v>500</v>
      </c>
      <c r="H321" s="100">
        <f>Godišnji!H320</f>
        <v>0</v>
      </c>
      <c r="I321" s="98">
        <f t="shared" si="125"/>
        <v>500</v>
      </c>
      <c r="J321" s="52"/>
      <c r="K321" s="53"/>
      <c r="L321" s="101">
        <f t="shared" si="126"/>
        <v>0</v>
      </c>
    </row>
    <row r="322" spans="1:12" hidden="1">
      <c r="A322" s="48"/>
      <c r="B322" s="43"/>
      <c r="C322" s="49"/>
      <c r="D322" s="76"/>
      <c r="E322" s="50">
        <v>613500</v>
      </c>
      <c r="F322" s="54" t="s">
        <v>79</v>
      </c>
      <c r="G322" s="99">
        <f>Godišnji!G321</f>
        <v>0</v>
      </c>
      <c r="H322" s="100">
        <f>Godišnji!H321</f>
        <v>0</v>
      </c>
      <c r="I322" s="98">
        <f t="shared" si="125"/>
        <v>0</v>
      </c>
      <c r="J322" s="52"/>
      <c r="K322" s="53"/>
      <c r="L322" s="101">
        <f t="shared" si="126"/>
        <v>0</v>
      </c>
    </row>
    <row r="323" spans="1:12" hidden="1">
      <c r="A323" s="48"/>
      <c r="B323" s="43"/>
      <c r="C323" s="49"/>
      <c r="D323" s="76"/>
      <c r="E323" s="50">
        <v>613600</v>
      </c>
      <c r="F323" s="54" t="s">
        <v>82</v>
      </c>
      <c r="G323" s="99">
        <f>Godišnji!G322</f>
        <v>0</v>
      </c>
      <c r="H323" s="100">
        <f>Godišnji!H322</f>
        <v>0</v>
      </c>
      <c r="I323" s="98">
        <f t="shared" si="125"/>
        <v>0</v>
      </c>
      <c r="J323" s="52"/>
      <c r="K323" s="53"/>
      <c r="L323" s="101">
        <f t="shared" si="126"/>
        <v>0</v>
      </c>
    </row>
    <row r="324" spans="1:12" hidden="1">
      <c r="A324" s="48"/>
      <c r="B324" s="43"/>
      <c r="C324" s="49"/>
      <c r="D324" s="76"/>
      <c r="E324" s="50">
        <v>613700</v>
      </c>
      <c r="F324" s="54" t="s">
        <v>80</v>
      </c>
      <c r="G324" s="99">
        <f>Godišnji!G323</f>
        <v>0</v>
      </c>
      <c r="H324" s="100">
        <f>Godišnji!H323</f>
        <v>0</v>
      </c>
      <c r="I324" s="98">
        <f t="shared" si="125"/>
        <v>0</v>
      </c>
      <c r="J324" s="52"/>
      <c r="K324" s="53"/>
      <c r="L324" s="101">
        <f t="shared" si="126"/>
        <v>0</v>
      </c>
    </row>
    <row r="325" spans="1:12" hidden="1">
      <c r="A325" s="48"/>
      <c r="B325" s="43"/>
      <c r="C325" s="49"/>
      <c r="D325" s="76"/>
      <c r="E325" s="50">
        <v>613800</v>
      </c>
      <c r="F325" s="54" t="s">
        <v>83</v>
      </c>
      <c r="G325" s="99">
        <f>Godišnji!G324</f>
        <v>0</v>
      </c>
      <c r="H325" s="100">
        <f>Godišnji!H324</f>
        <v>0</v>
      </c>
      <c r="I325" s="98">
        <f t="shared" si="125"/>
        <v>0</v>
      </c>
      <c r="J325" s="52"/>
      <c r="K325" s="53"/>
      <c r="L325" s="101">
        <f t="shared" si="126"/>
        <v>0</v>
      </c>
    </row>
    <row r="326" spans="1:12" hidden="1">
      <c r="A326" s="48"/>
      <c r="B326" s="43"/>
      <c r="C326" s="49"/>
      <c r="D326" s="76"/>
      <c r="E326" s="50">
        <v>613900</v>
      </c>
      <c r="F326" s="54" t="s">
        <v>81</v>
      </c>
      <c r="G326" s="99">
        <f>Godišnji!G325</f>
        <v>500</v>
      </c>
      <c r="H326" s="100">
        <f>Godišnji!H325</f>
        <v>0</v>
      </c>
      <c r="I326" s="98">
        <f t="shared" si="125"/>
        <v>500</v>
      </c>
      <c r="J326" s="52"/>
      <c r="K326" s="53"/>
      <c r="L326" s="101">
        <f t="shared" si="126"/>
        <v>0</v>
      </c>
    </row>
    <row r="327" spans="1:12" hidden="1">
      <c r="A327" s="48"/>
      <c r="B327" s="43"/>
      <c r="C327" s="49"/>
      <c r="D327" s="76"/>
      <c r="E327" s="50">
        <v>613900</v>
      </c>
      <c r="F327" s="54" t="s">
        <v>84</v>
      </c>
      <c r="G327" s="99">
        <f>Godišnji!G326</f>
        <v>0</v>
      </c>
      <c r="H327" s="100">
        <f>Godišnji!H326</f>
        <v>0</v>
      </c>
      <c r="I327" s="98">
        <f t="shared" si="125"/>
        <v>0</v>
      </c>
      <c r="J327" s="52"/>
      <c r="K327" s="53"/>
      <c r="L327" s="101">
        <f t="shared" si="126"/>
        <v>0</v>
      </c>
    </row>
    <row r="328" spans="1:12" hidden="1">
      <c r="A328" s="40"/>
      <c r="B328" s="41"/>
      <c r="C328" s="42"/>
      <c r="D328" s="76"/>
      <c r="E328" s="44">
        <v>821000</v>
      </c>
      <c r="F328" s="45" t="s">
        <v>85</v>
      </c>
      <c r="G328" s="94">
        <f>SUM(G329:G330)</f>
        <v>1000</v>
      </c>
      <c r="H328" s="95">
        <f t="shared" ref="H328:L328" si="127">SUM(H329:H330)</f>
        <v>0</v>
      </c>
      <c r="I328" s="96">
        <f t="shared" si="127"/>
        <v>1000</v>
      </c>
      <c r="J328" s="94">
        <f t="shared" si="127"/>
        <v>0</v>
      </c>
      <c r="K328" s="95">
        <f t="shared" si="127"/>
        <v>0</v>
      </c>
      <c r="L328" s="97">
        <f t="shared" si="127"/>
        <v>0</v>
      </c>
    </row>
    <row r="329" spans="1:12" hidden="1">
      <c r="A329" s="48"/>
      <c r="B329" s="43"/>
      <c r="C329" s="49"/>
      <c r="D329" s="76"/>
      <c r="E329" s="50">
        <v>821200</v>
      </c>
      <c r="F329" s="51" t="s">
        <v>86</v>
      </c>
      <c r="G329" s="99">
        <f>Godišnji!G328</f>
        <v>0</v>
      </c>
      <c r="H329" s="100">
        <f>Godišnji!H328</f>
        <v>0</v>
      </c>
      <c r="I329" s="98">
        <f>SUM(G329:H329)</f>
        <v>0</v>
      </c>
      <c r="J329" s="52"/>
      <c r="K329" s="53"/>
      <c r="L329" s="101">
        <f>SUM(J329:K329)</f>
        <v>0</v>
      </c>
    </row>
    <row r="330" spans="1:12" ht="12.75" hidden="1" thickBot="1">
      <c r="A330" s="55"/>
      <c r="B330" s="56"/>
      <c r="C330" s="57"/>
      <c r="D330" s="81"/>
      <c r="E330" s="58">
        <v>821300</v>
      </c>
      <c r="F330" s="59" t="s">
        <v>87</v>
      </c>
      <c r="G330" s="103">
        <f>Godišnji!G329</f>
        <v>1000</v>
      </c>
      <c r="H330" s="104">
        <f>Godišnji!H329</f>
        <v>0</v>
      </c>
      <c r="I330" s="102">
        <f>SUM(G330:H330)</f>
        <v>1000</v>
      </c>
      <c r="J330" s="60"/>
      <c r="K330" s="61"/>
      <c r="L330" s="105">
        <f>SUM(J330:K330)</f>
        <v>0</v>
      </c>
    </row>
    <row r="331" spans="1:12" ht="12.75" hidden="1" thickBot="1">
      <c r="A331" s="62"/>
      <c r="B331" s="63"/>
      <c r="C331" s="64"/>
      <c r="D331" s="78"/>
      <c r="E331" s="63"/>
      <c r="F331" s="66" t="s">
        <v>123</v>
      </c>
      <c r="G331" s="106">
        <f>G311+G315+G317+G328</f>
        <v>45230</v>
      </c>
      <c r="H331" s="107">
        <f t="shared" ref="H331:L331" si="128">H311+H315+H317+H328</f>
        <v>0</v>
      </c>
      <c r="I331" s="108">
        <f t="shared" si="128"/>
        <v>45230</v>
      </c>
      <c r="J331" s="106">
        <f t="shared" si="128"/>
        <v>0</v>
      </c>
      <c r="K331" s="107">
        <f t="shared" si="128"/>
        <v>0</v>
      </c>
      <c r="L331" s="109">
        <f t="shared" si="128"/>
        <v>0</v>
      </c>
    </row>
    <row r="332" spans="1:12" hidden="1">
      <c r="D332" s="67"/>
      <c r="L332" s="137"/>
    </row>
    <row r="333" spans="1:12" hidden="1">
      <c r="A333" s="68" t="s">
        <v>117</v>
      </c>
      <c r="B333" s="69" t="s">
        <v>124</v>
      </c>
      <c r="C333" s="70" t="s">
        <v>68</v>
      </c>
      <c r="D333" s="76"/>
      <c r="E333" s="43"/>
      <c r="F333" s="45" t="s">
        <v>28</v>
      </c>
      <c r="G333" s="48"/>
      <c r="H333" s="43"/>
      <c r="I333" s="49"/>
      <c r="J333" s="48"/>
      <c r="K333" s="43"/>
      <c r="L333" s="74"/>
    </row>
    <row r="334" spans="1:12" hidden="1">
      <c r="A334" s="40"/>
      <c r="B334" s="41"/>
      <c r="C334" s="42"/>
      <c r="D334" s="76"/>
      <c r="E334" s="44">
        <v>611000</v>
      </c>
      <c r="F334" s="45" t="s">
        <v>69</v>
      </c>
      <c r="G334" s="94">
        <f>SUM(G335:G337)</f>
        <v>70480</v>
      </c>
      <c r="H334" s="95">
        <f t="shared" ref="H334:L334" si="129">SUM(H335:H337)</f>
        <v>0</v>
      </c>
      <c r="I334" s="96">
        <f t="shared" si="129"/>
        <v>70480</v>
      </c>
      <c r="J334" s="94">
        <f t="shared" si="129"/>
        <v>0</v>
      </c>
      <c r="K334" s="95">
        <f t="shared" si="129"/>
        <v>0</v>
      </c>
      <c r="L334" s="97">
        <f t="shared" si="129"/>
        <v>0</v>
      </c>
    </row>
    <row r="335" spans="1:12" hidden="1">
      <c r="A335" s="48"/>
      <c r="B335" s="43"/>
      <c r="C335" s="49"/>
      <c r="D335" s="76"/>
      <c r="E335" s="50">
        <v>611100</v>
      </c>
      <c r="F335" s="51" t="s">
        <v>70</v>
      </c>
      <c r="G335" s="99">
        <f>Godišnji!G334</f>
        <v>61620</v>
      </c>
      <c r="H335" s="100">
        <f>Godišnji!H334</f>
        <v>0</v>
      </c>
      <c r="I335" s="98">
        <f>SUM(G335:H335)</f>
        <v>61620</v>
      </c>
      <c r="J335" s="52"/>
      <c r="K335" s="53"/>
      <c r="L335" s="101">
        <f>SUM(J335:K335)</f>
        <v>0</v>
      </c>
    </row>
    <row r="336" spans="1:12" hidden="1">
      <c r="A336" s="48"/>
      <c r="B336" s="43"/>
      <c r="C336" s="49"/>
      <c r="D336" s="76"/>
      <c r="E336" s="50">
        <v>611200</v>
      </c>
      <c r="F336" s="51" t="s">
        <v>71</v>
      </c>
      <c r="G336" s="99">
        <f>Godišnji!G335</f>
        <v>8860</v>
      </c>
      <c r="H336" s="100">
        <f>Godišnji!H335</f>
        <v>0</v>
      </c>
      <c r="I336" s="98">
        <f t="shared" ref="I336:I337" si="130">SUM(G336:H336)</f>
        <v>8860</v>
      </c>
      <c r="J336" s="52"/>
      <c r="K336" s="53"/>
      <c r="L336" s="101">
        <f t="shared" ref="L336:L337" si="131">SUM(J336:K336)</f>
        <v>0</v>
      </c>
    </row>
    <row r="337" spans="1:12" hidden="1">
      <c r="A337" s="48"/>
      <c r="B337" s="43"/>
      <c r="C337" s="49"/>
      <c r="D337" s="76"/>
      <c r="E337" s="50">
        <v>611200</v>
      </c>
      <c r="F337" s="51" t="s">
        <v>72</v>
      </c>
      <c r="G337" s="99">
        <f>Godišnji!G336</f>
        <v>0</v>
      </c>
      <c r="H337" s="100">
        <f>Godišnji!H336</f>
        <v>0</v>
      </c>
      <c r="I337" s="98">
        <f t="shared" si="130"/>
        <v>0</v>
      </c>
      <c r="J337" s="52"/>
      <c r="K337" s="53"/>
      <c r="L337" s="101">
        <f t="shared" si="131"/>
        <v>0</v>
      </c>
    </row>
    <row r="338" spans="1:12" hidden="1">
      <c r="A338" s="40"/>
      <c r="B338" s="41"/>
      <c r="C338" s="42"/>
      <c r="D338" s="76"/>
      <c r="E338" s="44">
        <v>612000</v>
      </c>
      <c r="F338" s="45" t="s">
        <v>73</v>
      </c>
      <c r="G338" s="94">
        <f>G339</f>
        <v>6730</v>
      </c>
      <c r="H338" s="95">
        <f t="shared" ref="H338:L338" si="132">H339</f>
        <v>0</v>
      </c>
      <c r="I338" s="96">
        <f t="shared" si="132"/>
        <v>6730</v>
      </c>
      <c r="J338" s="94">
        <f t="shared" si="132"/>
        <v>0</v>
      </c>
      <c r="K338" s="95">
        <f t="shared" si="132"/>
        <v>0</v>
      </c>
      <c r="L338" s="97">
        <f t="shared" si="132"/>
        <v>0</v>
      </c>
    </row>
    <row r="339" spans="1:12" hidden="1">
      <c r="A339" s="48"/>
      <c r="B339" s="43"/>
      <c r="C339" s="49"/>
      <c r="D339" s="76"/>
      <c r="E339" s="50">
        <v>612100</v>
      </c>
      <c r="F339" s="51" t="s">
        <v>73</v>
      </c>
      <c r="G339" s="99">
        <f>Godišnji!G338</f>
        <v>6730</v>
      </c>
      <c r="H339" s="100">
        <f>Godišnji!H338</f>
        <v>0</v>
      </c>
      <c r="I339" s="98">
        <f>SUM(G339:H339)</f>
        <v>6730</v>
      </c>
      <c r="J339" s="52"/>
      <c r="K339" s="53"/>
      <c r="L339" s="101">
        <f>SUM(J339:K339)</f>
        <v>0</v>
      </c>
    </row>
    <row r="340" spans="1:12" hidden="1">
      <c r="A340" s="40"/>
      <c r="B340" s="41"/>
      <c r="C340" s="42"/>
      <c r="D340" s="76"/>
      <c r="E340" s="44">
        <v>613000</v>
      </c>
      <c r="F340" s="45" t="s">
        <v>74</v>
      </c>
      <c r="G340" s="94">
        <f>SUM(G341:G350)</f>
        <v>5600</v>
      </c>
      <c r="H340" s="95">
        <f t="shared" ref="H340:L340" si="133">SUM(H341:H350)</f>
        <v>0</v>
      </c>
      <c r="I340" s="96">
        <f t="shared" si="133"/>
        <v>5600</v>
      </c>
      <c r="J340" s="94">
        <f t="shared" si="133"/>
        <v>0</v>
      </c>
      <c r="K340" s="95">
        <f t="shared" si="133"/>
        <v>0</v>
      </c>
      <c r="L340" s="97">
        <f t="shared" si="133"/>
        <v>0</v>
      </c>
    </row>
    <row r="341" spans="1:12" hidden="1">
      <c r="A341" s="48"/>
      <c r="B341" s="43"/>
      <c r="C341" s="49"/>
      <c r="D341" s="76"/>
      <c r="E341" s="50">
        <v>613100</v>
      </c>
      <c r="F341" s="54" t="s">
        <v>75</v>
      </c>
      <c r="G341" s="99">
        <f>Godišnji!G340</f>
        <v>1900</v>
      </c>
      <c r="H341" s="100">
        <f>Godišnji!H340</f>
        <v>0</v>
      </c>
      <c r="I341" s="98">
        <f t="shared" ref="I341:I350" si="134">SUM(G341:H341)</f>
        <v>1900</v>
      </c>
      <c r="J341" s="52"/>
      <c r="K341" s="53"/>
      <c r="L341" s="101">
        <f t="shared" ref="L341:L350" si="135">SUM(J341:K341)</f>
        <v>0</v>
      </c>
    </row>
    <row r="342" spans="1:12" hidden="1">
      <c r="A342" s="48"/>
      <c r="B342" s="43"/>
      <c r="C342" s="49"/>
      <c r="D342" s="76"/>
      <c r="E342" s="50">
        <v>613200</v>
      </c>
      <c r="F342" s="54" t="s">
        <v>76</v>
      </c>
      <c r="G342" s="99">
        <f>Godišnji!G341</f>
        <v>0</v>
      </c>
      <c r="H342" s="100">
        <f>Godišnji!H341</f>
        <v>0</v>
      </c>
      <c r="I342" s="98">
        <f t="shared" si="134"/>
        <v>0</v>
      </c>
      <c r="J342" s="52"/>
      <c r="K342" s="53"/>
      <c r="L342" s="101">
        <f t="shared" si="135"/>
        <v>0</v>
      </c>
    </row>
    <row r="343" spans="1:12" hidden="1">
      <c r="A343" s="48"/>
      <c r="B343" s="43"/>
      <c r="C343" s="49"/>
      <c r="D343" s="76"/>
      <c r="E343" s="50">
        <v>613300</v>
      </c>
      <c r="F343" s="54" t="s">
        <v>77</v>
      </c>
      <c r="G343" s="99">
        <f>Godišnji!G342</f>
        <v>1500</v>
      </c>
      <c r="H343" s="100">
        <f>Godišnji!H342</f>
        <v>0</v>
      </c>
      <c r="I343" s="98">
        <f t="shared" si="134"/>
        <v>1500</v>
      </c>
      <c r="J343" s="52"/>
      <c r="K343" s="53"/>
      <c r="L343" s="101">
        <f t="shared" si="135"/>
        <v>0</v>
      </c>
    </row>
    <row r="344" spans="1:12" hidden="1">
      <c r="A344" s="48"/>
      <c r="B344" s="43"/>
      <c r="C344" s="49"/>
      <c r="D344" s="76"/>
      <c r="E344" s="50">
        <v>613400</v>
      </c>
      <c r="F344" s="54" t="s">
        <v>78</v>
      </c>
      <c r="G344" s="99">
        <f>Godišnji!G343</f>
        <v>1000</v>
      </c>
      <c r="H344" s="100">
        <f>Godišnji!H343</f>
        <v>0</v>
      </c>
      <c r="I344" s="98">
        <f t="shared" si="134"/>
        <v>1000</v>
      </c>
      <c r="J344" s="52"/>
      <c r="K344" s="53"/>
      <c r="L344" s="101">
        <f t="shared" si="135"/>
        <v>0</v>
      </c>
    </row>
    <row r="345" spans="1:12" hidden="1">
      <c r="A345" s="48"/>
      <c r="B345" s="43"/>
      <c r="C345" s="49"/>
      <c r="D345" s="76"/>
      <c r="E345" s="50">
        <v>613500</v>
      </c>
      <c r="F345" s="54" t="s">
        <v>79</v>
      </c>
      <c r="G345" s="99">
        <f>Godišnji!G344</f>
        <v>0</v>
      </c>
      <c r="H345" s="100">
        <f>Godišnji!H344</f>
        <v>0</v>
      </c>
      <c r="I345" s="98">
        <f t="shared" si="134"/>
        <v>0</v>
      </c>
      <c r="J345" s="52"/>
      <c r="K345" s="53"/>
      <c r="L345" s="101">
        <f t="shared" si="135"/>
        <v>0</v>
      </c>
    </row>
    <row r="346" spans="1:12" hidden="1">
      <c r="A346" s="48"/>
      <c r="B346" s="43"/>
      <c r="C346" s="49"/>
      <c r="D346" s="76"/>
      <c r="E346" s="50">
        <v>613600</v>
      </c>
      <c r="F346" s="54" t="s">
        <v>82</v>
      </c>
      <c r="G346" s="99">
        <f>Godišnji!G345</f>
        <v>0</v>
      </c>
      <c r="H346" s="100">
        <f>Godišnji!H345</f>
        <v>0</v>
      </c>
      <c r="I346" s="98">
        <f t="shared" si="134"/>
        <v>0</v>
      </c>
      <c r="J346" s="52"/>
      <c r="K346" s="53"/>
      <c r="L346" s="101">
        <f t="shared" si="135"/>
        <v>0</v>
      </c>
    </row>
    <row r="347" spans="1:12" hidden="1">
      <c r="A347" s="48"/>
      <c r="B347" s="43"/>
      <c r="C347" s="49"/>
      <c r="D347" s="76"/>
      <c r="E347" s="50">
        <v>613700</v>
      </c>
      <c r="F347" s="54" t="s">
        <v>80</v>
      </c>
      <c r="G347" s="99">
        <f>Godišnji!G346</f>
        <v>200</v>
      </c>
      <c r="H347" s="100">
        <f>Godišnji!H346</f>
        <v>0</v>
      </c>
      <c r="I347" s="98">
        <f t="shared" si="134"/>
        <v>200</v>
      </c>
      <c r="J347" s="52"/>
      <c r="K347" s="53"/>
      <c r="L347" s="101">
        <f t="shared" si="135"/>
        <v>0</v>
      </c>
    </row>
    <row r="348" spans="1:12" hidden="1">
      <c r="A348" s="48"/>
      <c r="B348" s="43"/>
      <c r="C348" s="49"/>
      <c r="D348" s="76"/>
      <c r="E348" s="50">
        <v>613800</v>
      </c>
      <c r="F348" s="54" t="s">
        <v>83</v>
      </c>
      <c r="G348" s="99">
        <f>Godišnji!G347</f>
        <v>0</v>
      </c>
      <c r="H348" s="100">
        <f>Godišnji!H347</f>
        <v>0</v>
      </c>
      <c r="I348" s="98">
        <f t="shared" si="134"/>
        <v>0</v>
      </c>
      <c r="J348" s="52"/>
      <c r="K348" s="53"/>
      <c r="L348" s="101">
        <f t="shared" si="135"/>
        <v>0</v>
      </c>
    </row>
    <row r="349" spans="1:12" hidden="1">
      <c r="A349" s="48"/>
      <c r="B349" s="43"/>
      <c r="C349" s="49"/>
      <c r="D349" s="76"/>
      <c r="E349" s="50">
        <v>613900</v>
      </c>
      <c r="F349" s="54" t="s">
        <v>81</v>
      </c>
      <c r="G349" s="99">
        <f>Godišnji!G348</f>
        <v>1000</v>
      </c>
      <c r="H349" s="100">
        <f>Godišnji!H348</f>
        <v>0</v>
      </c>
      <c r="I349" s="98">
        <f t="shared" si="134"/>
        <v>1000</v>
      </c>
      <c r="J349" s="52"/>
      <c r="K349" s="53"/>
      <c r="L349" s="101">
        <f t="shared" si="135"/>
        <v>0</v>
      </c>
    </row>
    <row r="350" spans="1:12" hidden="1">
      <c r="A350" s="48"/>
      <c r="B350" s="43"/>
      <c r="C350" s="49"/>
      <c r="D350" s="76"/>
      <c r="E350" s="50">
        <v>613900</v>
      </c>
      <c r="F350" s="54" t="s">
        <v>84</v>
      </c>
      <c r="G350" s="99">
        <f>Godišnji!G349</f>
        <v>0</v>
      </c>
      <c r="H350" s="100">
        <f>Godišnji!H349</f>
        <v>0</v>
      </c>
      <c r="I350" s="98">
        <f t="shared" si="134"/>
        <v>0</v>
      </c>
      <c r="J350" s="52"/>
      <c r="K350" s="53"/>
      <c r="L350" s="101">
        <f t="shared" si="135"/>
        <v>0</v>
      </c>
    </row>
    <row r="351" spans="1:12" hidden="1">
      <c r="A351" s="40"/>
      <c r="B351" s="41"/>
      <c r="C351" s="42"/>
      <c r="D351" s="76"/>
      <c r="E351" s="44">
        <v>821000</v>
      </c>
      <c r="F351" s="45" t="s">
        <v>85</v>
      </c>
      <c r="G351" s="94">
        <f>SUM(G352:G353)</f>
        <v>1000</v>
      </c>
      <c r="H351" s="95">
        <f t="shared" ref="H351:L351" si="136">SUM(H352:H353)</f>
        <v>0</v>
      </c>
      <c r="I351" s="96">
        <f t="shared" si="136"/>
        <v>1000</v>
      </c>
      <c r="J351" s="94">
        <f t="shared" si="136"/>
        <v>0</v>
      </c>
      <c r="K351" s="95">
        <f t="shared" si="136"/>
        <v>0</v>
      </c>
      <c r="L351" s="97">
        <f t="shared" si="136"/>
        <v>0</v>
      </c>
    </row>
    <row r="352" spans="1:12" hidden="1">
      <c r="A352" s="48"/>
      <c r="B352" s="43"/>
      <c r="C352" s="49"/>
      <c r="D352" s="76"/>
      <c r="E352" s="50">
        <v>821200</v>
      </c>
      <c r="F352" s="51" t="s">
        <v>86</v>
      </c>
      <c r="G352" s="99">
        <f>Godišnji!G351</f>
        <v>0</v>
      </c>
      <c r="H352" s="100">
        <f>Godišnji!H351</f>
        <v>0</v>
      </c>
      <c r="I352" s="98">
        <f>SUM(G352:H352)</f>
        <v>0</v>
      </c>
      <c r="J352" s="52"/>
      <c r="K352" s="53"/>
      <c r="L352" s="101">
        <f>SUM(J352:K352)</f>
        <v>0</v>
      </c>
    </row>
    <row r="353" spans="1:12" ht="12.75" hidden="1" thickBot="1">
      <c r="A353" s="55"/>
      <c r="B353" s="56"/>
      <c r="C353" s="57"/>
      <c r="D353" s="81"/>
      <c r="E353" s="58">
        <v>821300</v>
      </c>
      <c r="F353" s="59" t="s">
        <v>87</v>
      </c>
      <c r="G353" s="103">
        <f>Godišnji!G352</f>
        <v>1000</v>
      </c>
      <c r="H353" s="104">
        <f>Godišnji!H352</f>
        <v>0</v>
      </c>
      <c r="I353" s="102">
        <f>SUM(G353:H353)</f>
        <v>1000</v>
      </c>
      <c r="J353" s="60"/>
      <c r="K353" s="61"/>
      <c r="L353" s="105">
        <f>SUM(J353:K353)</f>
        <v>0</v>
      </c>
    </row>
    <row r="354" spans="1:12" ht="12.75" hidden="1" thickBot="1">
      <c r="A354" s="62"/>
      <c r="B354" s="63"/>
      <c r="C354" s="64"/>
      <c r="D354" s="78"/>
      <c r="E354" s="63"/>
      <c r="F354" s="66" t="s">
        <v>125</v>
      </c>
      <c r="G354" s="106">
        <f>G334+G338+G340+G351</f>
        <v>83810</v>
      </c>
      <c r="H354" s="107">
        <f t="shared" ref="H354:L354" si="137">H334+H338+H340+H351</f>
        <v>0</v>
      </c>
      <c r="I354" s="108">
        <f t="shared" si="137"/>
        <v>83810</v>
      </c>
      <c r="J354" s="106">
        <f t="shared" si="137"/>
        <v>0</v>
      </c>
      <c r="K354" s="107">
        <f t="shared" si="137"/>
        <v>0</v>
      </c>
      <c r="L354" s="109">
        <f t="shared" si="137"/>
        <v>0</v>
      </c>
    </row>
    <row r="355" spans="1:12" hidden="1">
      <c r="D355" s="67"/>
      <c r="L355" s="137"/>
    </row>
    <row r="356" spans="1:12" hidden="1">
      <c r="A356" s="68" t="s">
        <v>126</v>
      </c>
      <c r="B356" s="69" t="s">
        <v>67</v>
      </c>
      <c r="C356" s="70" t="s">
        <v>68</v>
      </c>
      <c r="D356" s="76"/>
      <c r="E356" s="43"/>
      <c r="F356" s="45" t="s">
        <v>127</v>
      </c>
      <c r="G356" s="48"/>
      <c r="H356" s="43"/>
      <c r="I356" s="49"/>
      <c r="J356" s="48"/>
      <c r="K356" s="43"/>
      <c r="L356" s="74"/>
    </row>
    <row r="357" spans="1:12" hidden="1">
      <c r="A357" s="40"/>
      <c r="B357" s="41"/>
      <c r="C357" s="42"/>
      <c r="D357" s="76"/>
      <c r="E357" s="44">
        <v>611000</v>
      </c>
      <c r="F357" s="45" t="s">
        <v>69</v>
      </c>
      <c r="G357" s="94">
        <f>SUM(G358:G360)</f>
        <v>192100</v>
      </c>
      <c r="H357" s="95">
        <f t="shared" ref="H357:L357" si="138">SUM(H358:H360)</f>
        <v>0</v>
      </c>
      <c r="I357" s="96">
        <f t="shared" si="138"/>
        <v>192100</v>
      </c>
      <c r="J357" s="94">
        <f t="shared" si="138"/>
        <v>0</v>
      </c>
      <c r="K357" s="95">
        <f t="shared" si="138"/>
        <v>0</v>
      </c>
      <c r="L357" s="97">
        <f t="shared" si="138"/>
        <v>0</v>
      </c>
    </row>
    <row r="358" spans="1:12" hidden="1">
      <c r="A358" s="48"/>
      <c r="B358" s="43"/>
      <c r="C358" s="49"/>
      <c r="D358" s="76"/>
      <c r="E358" s="50">
        <v>611100</v>
      </c>
      <c r="F358" s="51" t="s">
        <v>70</v>
      </c>
      <c r="G358" s="99">
        <f>Godišnji!G357</f>
        <v>160270</v>
      </c>
      <c r="H358" s="100">
        <f>Godišnji!H357</f>
        <v>0</v>
      </c>
      <c r="I358" s="98">
        <f>SUM(G358:H358)</f>
        <v>160270</v>
      </c>
      <c r="J358" s="52"/>
      <c r="K358" s="53"/>
      <c r="L358" s="101">
        <f>SUM(J358:K358)</f>
        <v>0</v>
      </c>
    </row>
    <row r="359" spans="1:12" hidden="1">
      <c r="A359" s="48"/>
      <c r="B359" s="43"/>
      <c r="C359" s="49"/>
      <c r="D359" s="76"/>
      <c r="E359" s="50">
        <v>611200</v>
      </c>
      <c r="F359" s="51" t="s">
        <v>71</v>
      </c>
      <c r="G359" s="99">
        <f>Godišnji!G358</f>
        <v>31830</v>
      </c>
      <c r="H359" s="100">
        <f>Godišnji!H358</f>
        <v>0</v>
      </c>
      <c r="I359" s="98">
        <f t="shared" ref="I359:I360" si="139">SUM(G359:H359)</f>
        <v>31830</v>
      </c>
      <c r="J359" s="52"/>
      <c r="K359" s="53"/>
      <c r="L359" s="101">
        <f t="shared" ref="L359:L360" si="140">SUM(J359:K359)</f>
        <v>0</v>
      </c>
    </row>
    <row r="360" spans="1:12" hidden="1">
      <c r="A360" s="48"/>
      <c r="B360" s="43"/>
      <c r="C360" s="49"/>
      <c r="D360" s="76"/>
      <c r="E360" s="50">
        <v>611200</v>
      </c>
      <c r="F360" s="51" t="s">
        <v>72</v>
      </c>
      <c r="G360" s="99">
        <f>Godišnji!G359</f>
        <v>0</v>
      </c>
      <c r="H360" s="100">
        <f>Godišnji!H359</f>
        <v>0</v>
      </c>
      <c r="I360" s="98">
        <f t="shared" si="139"/>
        <v>0</v>
      </c>
      <c r="J360" s="52"/>
      <c r="K360" s="53"/>
      <c r="L360" s="101">
        <f t="shared" si="140"/>
        <v>0</v>
      </c>
    </row>
    <row r="361" spans="1:12" hidden="1">
      <c r="A361" s="40"/>
      <c r="B361" s="41"/>
      <c r="C361" s="42"/>
      <c r="D361" s="76"/>
      <c r="E361" s="44">
        <v>612000</v>
      </c>
      <c r="F361" s="45" t="s">
        <v>73</v>
      </c>
      <c r="G361" s="94">
        <f>G362</f>
        <v>17410</v>
      </c>
      <c r="H361" s="95">
        <f t="shared" ref="H361:L361" si="141">H362</f>
        <v>0</v>
      </c>
      <c r="I361" s="96">
        <f t="shared" si="141"/>
        <v>17410</v>
      </c>
      <c r="J361" s="94">
        <f t="shared" si="141"/>
        <v>0</v>
      </c>
      <c r="K361" s="95">
        <f t="shared" si="141"/>
        <v>0</v>
      </c>
      <c r="L361" s="97">
        <f t="shared" si="141"/>
        <v>0</v>
      </c>
    </row>
    <row r="362" spans="1:12" hidden="1">
      <c r="A362" s="48"/>
      <c r="B362" s="43"/>
      <c r="C362" s="49"/>
      <c r="D362" s="76"/>
      <c r="E362" s="50">
        <v>612100</v>
      </c>
      <c r="F362" s="51" t="s">
        <v>73</v>
      </c>
      <c r="G362" s="99">
        <f>Godišnji!G361</f>
        <v>17410</v>
      </c>
      <c r="H362" s="100">
        <f>Godišnji!H361</f>
        <v>0</v>
      </c>
      <c r="I362" s="98">
        <f>SUM(G362:H362)</f>
        <v>17410</v>
      </c>
      <c r="J362" s="52"/>
      <c r="K362" s="53"/>
      <c r="L362" s="101">
        <f>SUM(J362:K362)</f>
        <v>0</v>
      </c>
    </row>
    <row r="363" spans="1:12" hidden="1">
      <c r="A363" s="40"/>
      <c r="B363" s="41"/>
      <c r="C363" s="42"/>
      <c r="D363" s="76"/>
      <c r="E363" s="44">
        <v>613000</v>
      </c>
      <c r="F363" s="45" t="s">
        <v>74</v>
      </c>
      <c r="G363" s="94">
        <f>SUM(G364:G373)</f>
        <v>74600</v>
      </c>
      <c r="H363" s="95">
        <f t="shared" ref="H363:L363" si="142">SUM(H364:H373)</f>
        <v>0</v>
      </c>
      <c r="I363" s="96">
        <f t="shared" si="142"/>
        <v>74600</v>
      </c>
      <c r="J363" s="94">
        <f t="shared" si="142"/>
        <v>0</v>
      </c>
      <c r="K363" s="95">
        <f t="shared" si="142"/>
        <v>0</v>
      </c>
      <c r="L363" s="97">
        <f t="shared" si="142"/>
        <v>0</v>
      </c>
    </row>
    <row r="364" spans="1:12" hidden="1">
      <c r="A364" s="48"/>
      <c r="B364" s="43"/>
      <c r="C364" s="49"/>
      <c r="D364" s="76"/>
      <c r="E364" s="50">
        <v>613100</v>
      </c>
      <c r="F364" s="54" t="s">
        <v>75</v>
      </c>
      <c r="G364" s="99">
        <f>Godišnji!G363</f>
        <v>5000</v>
      </c>
      <c r="H364" s="100">
        <f>Godišnji!H363</f>
        <v>0</v>
      </c>
      <c r="I364" s="98">
        <f t="shared" ref="I364:I373" si="143">SUM(G364:H364)</f>
        <v>5000</v>
      </c>
      <c r="J364" s="52"/>
      <c r="K364" s="53"/>
      <c r="L364" s="101">
        <f t="shared" ref="L364:L373" si="144">SUM(J364:K364)</f>
        <v>0</v>
      </c>
    </row>
    <row r="365" spans="1:12" hidden="1">
      <c r="A365" s="48"/>
      <c r="B365" s="43"/>
      <c r="C365" s="49"/>
      <c r="D365" s="76"/>
      <c r="E365" s="50">
        <v>613200</v>
      </c>
      <c r="F365" s="54" t="s">
        <v>76</v>
      </c>
      <c r="G365" s="99">
        <f>Godišnji!G364</f>
        <v>0</v>
      </c>
      <c r="H365" s="100">
        <f>Godišnji!H364</f>
        <v>0</v>
      </c>
      <c r="I365" s="98">
        <f t="shared" si="143"/>
        <v>0</v>
      </c>
      <c r="J365" s="52"/>
      <c r="K365" s="53"/>
      <c r="L365" s="101">
        <f t="shared" si="144"/>
        <v>0</v>
      </c>
    </row>
    <row r="366" spans="1:12" hidden="1">
      <c r="A366" s="48"/>
      <c r="B366" s="43"/>
      <c r="C366" s="49"/>
      <c r="D366" s="76"/>
      <c r="E366" s="50">
        <v>613300</v>
      </c>
      <c r="F366" s="54" t="s">
        <v>77</v>
      </c>
      <c r="G366" s="99">
        <f>Godišnji!G365</f>
        <v>3500</v>
      </c>
      <c r="H366" s="100">
        <f>Godišnji!H365</f>
        <v>0</v>
      </c>
      <c r="I366" s="98">
        <f t="shared" si="143"/>
        <v>3500</v>
      </c>
      <c r="J366" s="52"/>
      <c r="K366" s="53"/>
      <c r="L366" s="101">
        <f t="shared" si="144"/>
        <v>0</v>
      </c>
    </row>
    <row r="367" spans="1:12" hidden="1">
      <c r="A367" s="48"/>
      <c r="B367" s="43"/>
      <c r="C367" s="49"/>
      <c r="D367" s="76"/>
      <c r="E367" s="50">
        <v>613400</v>
      </c>
      <c r="F367" s="54" t="s">
        <v>78</v>
      </c>
      <c r="G367" s="99">
        <f>Godišnji!G366</f>
        <v>100</v>
      </c>
      <c r="H367" s="100">
        <f>Godišnji!H366</f>
        <v>0</v>
      </c>
      <c r="I367" s="98">
        <f t="shared" si="143"/>
        <v>100</v>
      </c>
      <c r="J367" s="52"/>
      <c r="K367" s="53"/>
      <c r="L367" s="101">
        <f t="shared" si="144"/>
        <v>0</v>
      </c>
    </row>
    <row r="368" spans="1:12" hidden="1">
      <c r="A368" s="48"/>
      <c r="B368" s="43"/>
      <c r="C368" s="49"/>
      <c r="D368" s="76"/>
      <c r="E368" s="50">
        <v>613500</v>
      </c>
      <c r="F368" s="54" t="s">
        <v>79</v>
      </c>
      <c r="G368" s="99">
        <f>Godišnji!G367</f>
        <v>0</v>
      </c>
      <c r="H368" s="100">
        <f>Godišnji!H367</f>
        <v>0</v>
      </c>
      <c r="I368" s="98">
        <f t="shared" si="143"/>
        <v>0</v>
      </c>
      <c r="J368" s="52"/>
      <c r="K368" s="53"/>
      <c r="L368" s="101">
        <f t="shared" si="144"/>
        <v>0</v>
      </c>
    </row>
    <row r="369" spans="1:12" hidden="1">
      <c r="A369" s="48"/>
      <c r="B369" s="43"/>
      <c r="C369" s="49"/>
      <c r="D369" s="76"/>
      <c r="E369" s="50">
        <v>613600</v>
      </c>
      <c r="F369" s="54" t="s">
        <v>82</v>
      </c>
      <c r="G369" s="99">
        <f>Godišnji!G368</f>
        <v>0</v>
      </c>
      <c r="H369" s="100">
        <f>Godišnji!H368</f>
        <v>0</v>
      </c>
      <c r="I369" s="98">
        <f t="shared" si="143"/>
        <v>0</v>
      </c>
      <c r="J369" s="52"/>
      <c r="K369" s="53"/>
      <c r="L369" s="101">
        <f t="shared" si="144"/>
        <v>0</v>
      </c>
    </row>
    <row r="370" spans="1:12" hidden="1">
      <c r="A370" s="48"/>
      <c r="B370" s="43"/>
      <c r="C370" s="49"/>
      <c r="D370" s="76"/>
      <c r="E370" s="50">
        <v>613700</v>
      </c>
      <c r="F370" s="54" t="s">
        <v>80</v>
      </c>
      <c r="G370" s="99">
        <f>Godišnji!G369</f>
        <v>1000</v>
      </c>
      <c r="H370" s="100">
        <f>Godišnji!H369</f>
        <v>0</v>
      </c>
      <c r="I370" s="98">
        <f t="shared" si="143"/>
        <v>1000</v>
      </c>
      <c r="J370" s="52"/>
      <c r="K370" s="53"/>
      <c r="L370" s="101">
        <f t="shared" si="144"/>
        <v>0</v>
      </c>
    </row>
    <row r="371" spans="1:12" hidden="1">
      <c r="A371" s="48"/>
      <c r="B371" s="43"/>
      <c r="C371" s="49"/>
      <c r="D371" s="76"/>
      <c r="E371" s="50">
        <v>613800</v>
      </c>
      <c r="F371" s="54" t="s">
        <v>83</v>
      </c>
      <c r="G371" s="99">
        <f>Godišnji!G370</f>
        <v>0</v>
      </c>
      <c r="H371" s="100">
        <f>Godišnji!H370</f>
        <v>0</v>
      </c>
      <c r="I371" s="98">
        <f t="shared" si="143"/>
        <v>0</v>
      </c>
      <c r="J371" s="52"/>
      <c r="K371" s="53"/>
      <c r="L371" s="101">
        <f t="shared" si="144"/>
        <v>0</v>
      </c>
    </row>
    <row r="372" spans="1:12" hidden="1">
      <c r="A372" s="48"/>
      <c r="B372" s="43"/>
      <c r="C372" s="49"/>
      <c r="D372" s="76"/>
      <c r="E372" s="50">
        <v>613900</v>
      </c>
      <c r="F372" s="54" t="s">
        <v>81</v>
      </c>
      <c r="G372" s="99">
        <f>Godišnji!G371</f>
        <v>15000</v>
      </c>
      <c r="H372" s="100">
        <f>Godišnji!H371</f>
        <v>0</v>
      </c>
      <c r="I372" s="98">
        <f t="shared" si="143"/>
        <v>15000</v>
      </c>
      <c r="J372" s="52"/>
      <c r="K372" s="53"/>
      <c r="L372" s="101">
        <f t="shared" si="144"/>
        <v>0</v>
      </c>
    </row>
    <row r="373" spans="1:12" hidden="1">
      <c r="A373" s="48"/>
      <c r="B373" s="43"/>
      <c r="C373" s="49"/>
      <c r="D373" s="76"/>
      <c r="E373" s="50">
        <v>613900</v>
      </c>
      <c r="F373" s="54" t="s">
        <v>244</v>
      </c>
      <c r="G373" s="99">
        <f>Godišnji!G372</f>
        <v>50000</v>
      </c>
      <c r="H373" s="100">
        <f>Godišnji!H372</f>
        <v>0</v>
      </c>
      <c r="I373" s="98">
        <f t="shared" si="143"/>
        <v>50000</v>
      </c>
      <c r="J373" s="52"/>
      <c r="K373" s="53"/>
      <c r="L373" s="101">
        <f t="shared" si="144"/>
        <v>0</v>
      </c>
    </row>
    <row r="374" spans="1:12" hidden="1">
      <c r="A374" s="40"/>
      <c r="B374" s="41"/>
      <c r="C374" s="42"/>
      <c r="D374" s="76"/>
      <c r="E374" s="44">
        <v>614000</v>
      </c>
      <c r="F374" s="45" t="s">
        <v>93</v>
      </c>
      <c r="G374" s="94">
        <f t="shared" ref="G374:L374" si="145">G375</f>
        <v>1300000</v>
      </c>
      <c r="H374" s="95">
        <f t="shared" si="145"/>
        <v>0</v>
      </c>
      <c r="I374" s="96">
        <f t="shared" si="145"/>
        <v>1300000</v>
      </c>
      <c r="J374" s="94">
        <f t="shared" si="145"/>
        <v>0</v>
      </c>
      <c r="K374" s="95">
        <f t="shared" si="145"/>
        <v>0</v>
      </c>
      <c r="L374" s="97">
        <f t="shared" si="145"/>
        <v>0</v>
      </c>
    </row>
    <row r="375" spans="1:12" hidden="1">
      <c r="A375" s="48"/>
      <c r="B375" s="43"/>
      <c r="C375" s="49"/>
      <c r="D375" s="76"/>
      <c r="E375" s="50">
        <v>614500</v>
      </c>
      <c r="F375" s="54" t="s">
        <v>243</v>
      </c>
      <c r="G375" s="99">
        <f>Godišnji!G374</f>
        <v>1300000</v>
      </c>
      <c r="H375" s="100">
        <f>Godišnji!H374</f>
        <v>0</v>
      </c>
      <c r="I375" s="98">
        <f t="shared" ref="I375" si="146">SUM(G375:H375)</f>
        <v>1300000</v>
      </c>
      <c r="J375" s="52"/>
      <c r="K375" s="53"/>
      <c r="L375" s="101">
        <f t="shared" ref="L375" si="147">SUM(J375:K375)</f>
        <v>0</v>
      </c>
    </row>
    <row r="376" spans="1:12" hidden="1">
      <c r="A376" s="40"/>
      <c r="B376" s="41"/>
      <c r="C376" s="42"/>
      <c r="D376" s="76"/>
      <c r="E376" s="44">
        <v>821000</v>
      </c>
      <c r="F376" s="45" t="s">
        <v>85</v>
      </c>
      <c r="G376" s="94">
        <f>SUM(G377:G378)</f>
        <v>1000</v>
      </c>
      <c r="H376" s="95">
        <f t="shared" ref="H376:L376" si="148">SUM(H377:H378)</f>
        <v>0</v>
      </c>
      <c r="I376" s="96">
        <f t="shared" si="148"/>
        <v>1000</v>
      </c>
      <c r="J376" s="94">
        <f t="shared" si="148"/>
        <v>0</v>
      </c>
      <c r="K376" s="95">
        <f t="shared" si="148"/>
        <v>0</v>
      </c>
      <c r="L376" s="97">
        <f t="shared" si="148"/>
        <v>0</v>
      </c>
    </row>
    <row r="377" spans="1:12" hidden="1">
      <c r="A377" s="48"/>
      <c r="B377" s="43"/>
      <c r="C377" s="49"/>
      <c r="D377" s="76"/>
      <c r="E377" s="50">
        <v>821200</v>
      </c>
      <c r="F377" s="51" t="s">
        <v>86</v>
      </c>
      <c r="G377" s="99">
        <f>Godišnji!G376</f>
        <v>0</v>
      </c>
      <c r="H377" s="100">
        <f>Godišnji!H376</f>
        <v>0</v>
      </c>
      <c r="I377" s="98">
        <f>SUM(G377:H377)</f>
        <v>0</v>
      </c>
      <c r="J377" s="52"/>
      <c r="K377" s="53"/>
      <c r="L377" s="101">
        <f>SUM(J377:K377)</f>
        <v>0</v>
      </c>
    </row>
    <row r="378" spans="1:12" ht="12.75" hidden="1" thickBot="1">
      <c r="A378" s="55"/>
      <c r="B378" s="56"/>
      <c r="C378" s="57"/>
      <c r="D378" s="81"/>
      <c r="E378" s="58">
        <v>821300</v>
      </c>
      <c r="F378" s="59" t="s">
        <v>87</v>
      </c>
      <c r="G378" s="103">
        <f>Godišnji!G377</f>
        <v>1000</v>
      </c>
      <c r="H378" s="104">
        <f>Godišnji!H377</f>
        <v>0</v>
      </c>
      <c r="I378" s="102">
        <f>SUM(G378:H378)</f>
        <v>1000</v>
      </c>
      <c r="J378" s="60"/>
      <c r="K378" s="61"/>
      <c r="L378" s="105">
        <f>SUM(J378:K378)</f>
        <v>0</v>
      </c>
    </row>
    <row r="379" spans="1:12" ht="12.75" hidden="1" thickBot="1">
      <c r="A379" s="62"/>
      <c r="B379" s="63"/>
      <c r="C379" s="64"/>
      <c r="D379" s="78"/>
      <c r="E379" s="63"/>
      <c r="F379" s="66" t="s">
        <v>128</v>
      </c>
      <c r="G379" s="106">
        <f>G357+G361+G363+G374+G376</f>
        <v>1585110</v>
      </c>
      <c r="H379" s="107">
        <f t="shared" ref="H379:L379" si="149">H357+H361+H363+H374+H376</f>
        <v>0</v>
      </c>
      <c r="I379" s="108">
        <f t="shared" si="149"/>
        <v>1585110</v>
      </c>
      <c r="J379" s="106">
        <f t="shared" si="149"/>
        <v>0</v>
      </c>
      <c r="K379" s="107">
        <f t="shared" si="149"/>
        <v>0</v>
      </c>
      <c r="L379" s="109">
        <f t="shared" si="149"/>
        <v>0</v>
      </c>
    </row>
    <row r="380" spans="1:12" hidden="1">
      <c r="D380" s="67"/>
      <c r="L380" s="137"/>
    </row>
    <row r="381" spans="1:12" hidden="1">
      <c r="A381" s="68" t="s">
        <v>129</v>
      </c>
      <c r="B381" s="69" t="s">
        <v>67</v>
      </c>
      <c r="C381" s="70" t="s">
        <v>68</v>
      </c>
      <c r="D381" s="76"/>
      <c r="E381" s="43"/>
      <c r="F381" s="45" t="s">
        <v>30</v>
      </c>
      <c r="G381" s="48"/>
      <c r="H381" s="43"/>
      <c r="I381" s="49"/>
      <c r="J381" s="48"/>
      <c r="K381" s="43"/>
      <c r="L381" s="74"/>
    </row>
    <row r="382" spans="1:12" hidden="1">
      <c r="A382" s="40"/>
      <c r="B382" s="41"/>
      <c r="C382" s="42"/>
      <c r="D382" s="76"/>
      <c r="E382" s="44">
        <v>600000</v>
      </c>
      <c r="F382" s="45" t="s">
        <v>210</v>
      </c>
      <c r="G382" s="94">
        <f t="shared" ref="G382:L382" si="150">G383</f>
        <v>15000</v>
      </c>
      <c r="H382" s="95">
        <f t="shared" si="150"/>
        <v>0</v>
      </c>
      <c r="I382" s="96">
        <f t="shared" si="150"/>
        <v>15000</v>
      </c>
      <c r="J382" s="94">
        <f t="shared" si="150"/>
        <v>0</v>
      </c>
      <c r="K382" s="95">
        <f t="shared" si="150"/>
        <v>0</v>
      </c>
      <c r="L382" s="97">
        <f t="shared" si="150"/>
        <v>0</v>
      </c>
    </row>
    <row r="383" spans="1:12" hidden="1">
      <c r="A383" s="48"/>
      <c r="B383" s="43"/>
      <c r="C383" s="49"/>
      <c r="D383" s="76"/>
      <c r="E383" s="50">
        <v>600000</v>
      </c>
      <c r="F383" s="51" t="s">
        <v>214</v>
      </c>
      <c r="G383" s="99">
        <f>Godišnji!G382</f>
        <v>15000</v>
      </c>
      <c r="H383" s="100">
        <f>Godišnji!H382</f>
        <v>0</v>
      </c>
      <c r="I383" s="98">
        <f>SUM(G383:H383)</f>
        <v>15000</v>
      </c>
      <c r="J383" s="52"/>
      <c r="K383" s="53"/>
      <c r="L383" s="101">
        <f>SUM(J383:K383)</f>
        <v>0</v>
      </c>
    </row>
    <row r="384" spans="1:12" hidden="1">
      <c r="A384" s="40"/>
      <c r="B384" s="41"/>
      <c r="C384" s="42"/>
      <c r="D384" s="76"/>
      <c r="E384" s="44">
        <v>611000</v>
      </c>
      <c r="F384" s="45" t="s">
        <v>69</v>
      </c>
      <c r="G384" s="94">
        <f>SUM(G385:G387)</f>
        <v>386910</v>
      </c>
      <c r="H384" s="95">
        <f>SUM(H385:H387)</f>
        <v>0</v>
      </c>
      <c r="I384" s="96">
        <f t="shared" ref="I384:L384" si="151">SUM(I385:I387)</f>
        <v>386910</v>
      </c>
      <c r="J384" s="94">
        <f t="shared" si="151"/>
        <v>0</v>
      </c>
      <c r="K384" s="95">
        <f t="shared" si="151"/>
        <v>0</v>
      </c>
      <c r="L384" s="97">
        <f t="shared" si="151"/>
        <v>0</v>
      </c>
    </row>
    <row r="385" spans="1:12" hidden="1">
      <c r="A385" s="48"/>
      <c r="B385" s="43"/>
      <c r="C385" s="49"/>
      <c r="D385" s="76"/>
      <c r="E385" s="50">
        <v>611100</v>
      </c>
      <c r="F385" s="51" t="s">
        <v>70</v>
      </c>
      <c r="G385" s="99">
        <f>Godišnji!G384</f>
        <v>317660</v>
      </c>
      <c r="H385" s="100">
        <f>Godišnji!H384</f>
        <v>0</v>
      </c>
      <c r="I385" s="98">
        <f>SUM(G385:H385)</f>
        <v>317660</v>
      </c>
      <c r="J385" s="52"/>
      <c r="K385" s="53"/>
      <c r="L385" s="101">
        <f>SUM(J385:K385)</f>
        <v>0</v>
      </c>
    </row>
    <row r="386" spans="1:12" hidden="1">
      <c r="A386" s="48"/>
      <c r="B386" s="43"/>
      <c r="C386" s="49"/>
      <c r="D386" s="76"/>
      <c r="E386" s="50">
        <v>611200</v>
      </c>
      <c r="F386" s="51" t="s">
        <v>71</v>
      </c>
      <c r="G386" s="99">
        <f>Godišnji!G385</f>
        <v>69250</v>
      </c>
      <c r="H386" s="100">
        <f>Godišnji!H385</f>
        <v>0</v>
      </c>
      <c r="I386" s="98">
        <f t="shared" ref="I386:I387" si="152">SUM(G386:H386)</f>
        <v>69250</v>
      </c>
      <c r="J386" s="52"/>
      <c r="K386" s="53"/>
      <c r="L386" s="101">
        <f t="shared" ref="L386:L387" si="153">SUM(J386:K386)</f>
        <v>0</v>
      </c>
    </row>
    <row r="387" spans="1:12" hidden="1">
      <c r="A387" s="48"/>
      <c r="B387" s="43"/>
      <c r="C387" s="49"/>
      <c r="D387" s="76"/>
      <c r="E387" s="50">
        <v>611200</v>
      </c>
      <c r="F387" s="51" t="s">
        <v>72</v>
      </c>
      <c r="G387" s="99">
        <f>Godišnji!G386</f>
        <v>0</v>
      </c>
      <c r="H387" s="100">
        <f>Godišnji!H386</f>
        <v>0</v>
      </c>
      <c r="I387" s="98">
        <f t="shared" si="152"/>
        <v>0</v>
      </c>
      <c r="J387" s="52"/>
      <c r="K387" s="53"/>
      <c r="L387" s="101">
        <f t="shared" si="153"/>
        <v>0</v>
      </c>
    </row>
    <row r="388" spans="1:12" hidden="1">
      <c r="A388" s="40"/>
      <c r="B388" s="41"/>
      <c r="C388" s="42"/>
      <c r="D388" s="76"/>
      <c r="E388" s="44">
        <v>612000</v>
      </c>
      <c r="F388" s="45" t="s">
        <v>73</v>
      </c>
      <c r="G388" s="94">
        <f>G389</f>
        <v>34240</v>
      </c>
      <c r="H388" s="95">
        <f>H389</f>
        <v>0</v>
      </c>
      <c r="I388" s="96">
        <f t="shared" ref="I388:L388" si="154">I389</f>
        <v>34240</v>
      </c>
      <c r="J388" s="94">
        <f t="shared" si="154"/>
        <v>0</v>
      </c>
      <c r="K388" s="95">
        <f t="shared" si="154"/>
        <v>0</v>
      </c>
      <c r="L388" s="97">
        <f t="shared" si="154"/>
        <v>0</v>
      </c>
    </row>
    <row r="389" spans="1:12" hidden="1">
      <c r="A389" s="48"/>
      <c r="B389" s="43"/>
      <c r="C389" s="49"/>
      <c r="D389" s="76"/>
      <c r="E389" s="50">
        <v>612100</v>
      </c>
      <c r="F389" s="51" t="s">
        <v>73</v>
      </c>
      <c r="G389" s="99">
        <f>Godišnji!G388</f>
        <v>34240</v>
      </c>
      <c r="H389" s="100">
        <f>Godišnji!H388</f>
        <v>0</v>
      </c>
      <c r="I389" s="98">
        <f>SUM(G389:H389)</f>
        <v>34240</v>
      </c>
      <c r="J389" s="52"/>
      <c r="K389" s="53"/>
      <c r="L389" s="101">
        <f>SUM(J389:K389)</f>
        <v>0</v>
      </c>
    </row>
    <row r="390" spans="1:12" hidden="1">
      <c r="A390" s="40"/>
      <c r="B390" s="41"/>
      <c r="C390" s="42"/>
      <c r="D390" s="76"/>
      <c r="E390" s="44">
        <v>613000</v>
      </c>
      <c r="F390" s="45" t="s">
        <v>74</v>
      </c>
      <c r="G390" s="94">
        <f>SUM(G391:G401)</f>
        <v>139000</v>
      </c>
      <c r="H390" s="95">
        <f>SUM(H391:H401)</f>
        <v>0</v>
      </c>
      <c r="I390" s="96">
        <f t="shared" ref="I390:L390" si="155">SUM(I391:I401)</f>
        <v>139000</v>
      </c>
      <c r="J390" s="94">
        <f t="shared" si="155"/>
        <v>0</v>
      </c>
      <c r="K390" s="95">
        <f t="shared" si="155"/>
        <v>0</v>
      </c>
      <c r="L390" s="97">
        <f t="shared" si="155"/>
        <v>0</v>
      </c>
    </row>
    <row r="391" spans="1:12" hidden="1">
      <c r="A391" s="48"/>
      <c r="B391" s="43"/>
      <c r="C391" s="49"/>
      <c r="D391" s="76"/>
      <c r="E391" s="50">
        <v>613100</v>
      </c>
      <c r="F391" s="54" t="s">
        <v>75</v>
      </c>
      <c r="G391" s="99">
        <f>Godišnji!G390</f>
        <v>5500</v>
      </c>
      <c r="H391" s="100">
        <f>Godišnji!H390</f>
        <v>0</v>
      </c>
      <c r="I391" s="98">
        <f t="shared" ref="I391:I401" si="156">SUM(G391:H391)</f>
        <v>5500</v>
      </c>
      <c r="J391" s="52"/>
      <c r="K391" s="53"/>
      <c r="L391" s="101">
        <f t="shared" ref="L391:L401" si="157">SUM(J391:K391)</f>
        <v>0</v>
      </c>
    </row>
    <row r="392" spans="1:12" hidden="1">
      <c r="A392" s="48"/>
      <c r="B392" s="43"/>
      <c r="C392" s="49"/>
      <c r="D392" s="76"/>
      <c r="E392" s="50">
        <v>613200</v>
      </c>
      <c r="F392" s="54" t="s">
        <v>76</v>
      </c>
      <c r="G392" s="99">
        <f>Godišnji!G391</f>
        <v>0</v>
      </c>
      <c r="H392" s="100">
        <f>Godišnji!H391</f>
        <v>0</v>
      </c>
      <c r="I392" s="98">
        <f t="shared" si="156"/>
        <v>0</v>
      </c>
      <c r="J392" s="52"/>
      <c r="K392" s="53"/>
      <c r="L392" s="101">
        <f t="shared" si="157"/>
        <v>0</v>
      </c>
    </row>
    <row r="393" spans="1:12" hidden="1">
      <c r="A393" s="48"/>
      <c r="B393" s="43"/>
      <c r="C393" s="49"/>
      <c r="D393" s="76"/>
      <c r="E393" s="50">
        <v>613300</v>
      </c>
      <c r="F393" s="54" t="s">
        <v>77</v>
      </c>
      <c r="G393" s="99">
        <f>Godišnji!G392</f>
        <v>7000</v>
      </c>
      <c r="H393" s="100">
        <f>Godišnji!H392</f>
        <v>0</v>
      </c>
      <c r="I393" s="98">
        <f t="shared" si="156"/>
        <v>7000</v>
      </c>
      <c r="J393" s="52"/>
      <c r="K393" s="53"/>
      <c r="L393" s="101">
        <f t="shared" si="157"/>
        <v>0</v>
      </c>
    </row>
    <row r="394" spans="1:12" hidden="1">
      <c r="A394" s="48"/>
      <c r="B394" s="43"/>
      <c r="C394" s="49"/>
      <c r="D394" s="76"/>
      <c r="E394" s="50">
        <v>613400</v>
      </c>
      <c r="F394" s="54" t="s">
        <v>78</v>
      </c>
      <c r="G394" s="99">
        <f>Godišnji!G393</f>
        <v>3000</v>
      </c>
      <c r="H394" s="100">
        <f>Godišnji!H393</f>
        <v>0</v>
      </c>
      <c r="I394" s="98">
        <f t="shared" si="156"/>
        <v>3000</v>
      </c>
      <c r="J394" s="52"/>
      <c r="K394" s="53"/>
      <c r="L394" s="101">
        <f t="shared" si="157"/>
        <v>0</v>
      </c>
    </row>
    <row r="395" spans="1:12" hidden="1">
      <c r="A395" s="48"/>
      <c r="B395" s="43"/>
      <c r="C395" s="49"/>
      <c r="D395" s="76"/>
      <c r="E395" s="50">
        <v>613500</v>
      </c>
      <c r="F395" s="54" t="s">
        <v>79</v>
      </c>
      <c r="G395" s="99">
        <f>Godišnji!G394</f>
        <v>0</v>
      </c>
      <c r="H395" s="100">
        <f>Godišnji!H394</f>
        <v>0</v>
      </c>
      <c r="I395" s="98">
        <f t="shared" si="156"/>
        <v>0</v>
      </c>
      <c r="J395" s="52"/>
      <c r="K395" s="53"/>
      <c r="L395" s="101">
        <f t="shared" si="157"/>
        <v>0</v>
      </c>
    </row>
    <row r="396" spans="1:12" hidden="1">
      <c r="A396" s="48"/>
      <c r="B396" s="43"/>
      <c r="C396" s="49"/>
      <c r="D396" s="76"/>
      <c r="E396" s="50">
        <v>613600</v>
      </c>
      <c r="F396" s="54" t="s">
        <v>82</v>
      </c>
      <c r="G396" s="99">
        <f>Godišnji!G395</f>
        <v>0</v>
      </c>
      <c r="H396" s="100">
        <f>Godišnji!H395</f>
        <v>0</v>
      </c>
      <c r="I396" s="98">
        <f t="shared" si="156"/>
        <v>0</v>
      </c>
      <c r="J396" s="52"/>
      <c r="K396" s="53"/>
      <c r="L396" s="101">
        <f t="shared" si="157"/>
        <v>0</v>
      </c>
    </row>
    <row r="397" spans="1:12" hidden="1">
      <c r="A397" s="48"/>
      <c r="B397" s="43"/>
      <c r="C397" s="49"/>
      <c r="D397" s="76"/>
      <c r="E397" s="50">
        <v>613700</v>
      </c>
      <c r="F397" s="54" t="s">
        <v>80</v>
      </c>
      <c r="G397" s="99">
        <f>Godišnji!G396</f>
        <v>1500</v>
      </c>
      <c r="H397" s="100">
        <f>Godišnji!H396</f>
        <v>0</v>
      </c>
      <c r="I397" s="98">
        <f t="shared" si="156"/>
        <v>1500</v>
      </c>
      <c r="J397" s="52"/>
      <c r="K397" s="53"/>
      <c r="L397" s="101">
        <f t="shared" si="157"/>
        <v>0</v>
      </c>
    </row>
    <row r="398" spans="1:12" hidden="1">
      <c r="A398" s="48"/>
      <c r="B398" s="43"/>
      <c r="C398" s="49"/>
      <c r="D398" s="76"/>
      <c r="E398" s="50">
        <v>613800</v>
      </c>
      <c r="F398" s="54" t="s">
        <v>83</v>
      </c>
      <c r="G398" s="99">
        <f>Godišnji!G397</f>
        <v>7200</v>
      </c>
      <c r="H398" s="100">
        <f>Godišnji!H397</f>
        <v>0</v>
      </c>
      <c r="I398" s="98">
        <f t="shared" si="156"/>
        <v>7200</v>
      </c>
      <c r="J398" s="52"/>
      <c r="K398" s="53"/>
      <c r="L398" s="101">
        <f t="shared" si="157"/>
        <v>0</v>
      </c>
    </row>
    <row r="399" spans="1:12" hidden="1">
      <c r="A399" s="48"/>
      <c r="B399" s="43"/>
      <c r="C399" s="49"/>
      <c r="D399" s="76"/>
      <c r="E399" s="50">
        <v>613900</v>
      </c>
      <c r="F399" s="54" t="s">
        <v>81</v>
      </c>
      <c r="G399" s="99">
        <f>Godišnji!G398</f>
        <v>34800</v>
      </c>
      <c r="H399" s="100">
        <f>Godišnji!H398</f>
        <v>0</v>
      </c>
      <c r="I399" s="98">
        <f t="shared" si="156"/>
        <v>34800</v>
      </c>
      <c r="J399" s="52"/>
      <c r="K399" s="53"/>
      <c r="L399" s="101">
        <f t="shared" si="157"/>
        <v>0</v>
      </c>
    </row>
    <row r="400" spans="1:12" hidden="1">
      <c r="A400" s="48"/>
      <c r="B400" s="43"/>
      <c r="C400" s="49"/>
      <c r="D400" s="76"/>
      <c r="E400" s="50">
        <v>613900</v>
      </c>
      <c r="F400" s="54" t="s">
        <v>246</v>
      </c>
      <c r="G400" s="99">
        <f>Godišnji!G399</f>
        <v>80000</v>
      </c>
      <c r="H400" s="100">
        <f>Godišnji!H399</f>
        <v>0</v>
      </c>
      <c r="I400" s="98">
        <f t="shared" si="156"/>
        <v>80000</v>
      </c>
      <c r="J400" s="52"/>
      <c r="K400" s="53"/>
      <c r="L400" s="101">
        <f t="shared" si="157"/>
        <v>0</v>
      </c>
    </row>
    <row r="401" spans="1:12" hidden="1">
      <c r="A401" s="48"/>
      <c r="B401" s="43"/>
      <c r="C401" s="49"/>
      <c r="D401" s="76"/>
      <c r="E401" s="50">
        <v>613900</v>
      </c>
      <c r="F401" s="54" t="s">
        <v>84</v>
      </c>
      <c r="G401" s="99">
        <f>Godišnji!G400</f>
        <v>0</v>
      </c>
      <c r="H401" s="100">
        <f>Godišnji!H400</f>
        <v>0</v>
      </c>
      <c r="I401" s="98">
        <f t="shared" si="156"/>
        <v>0</v>
      </c>
      <c r="J401" s="52"/>
      <c r="K401" s="53"/>
      <c r="L401" s="101">
        <f t="shared" si="157"/>
        <v>0</v>
      </c>
    </row>
    <row r="402" spans="1:12" hidden="1">
      <c r="A402" s="40"/>
      <c r="B402" s="41"/>
      <c r="C402" s="42"/>
      <c r="D402" s="76"/>
      <c r="E402" s="44">
        <v>614000</v>
      </c>
      <c r="F402" s="45" t="s">
        <v>93</v>
      </c>
      <c r="G402" s="94">
        <f t="shared" ref="G402:L402" si="158">SUM(G403:G405)</f>
        <v>461000</v>
      </c>
      <c r="H402" s="95">
        <f t="shared" si="158"/>
        <v>0</v>
      </c>
      <c r="I402" s="96">
        <f t="shared" si="158"/>
        <v>461000</v>
      </c>
      <c r="J402" s="94">
        <f t="shared" si="158"/>
        <v>0</v>
      </c>
      <c r="K402" s="95">
        <f t="shared" si="158"/>
        <v>0</v>
      </c>
      <c r="L402" s="97">
        <f t="shared" si="158"/>
        <v>0</v>
      </c>
    </row>
    <row r="403" spans="1:12" hidden="1">
      <c r="A403" s="48"/>
      <c r="B403" s="43"/>
      <c r="C403" s="49"/>
      <c r="D403" s="76"/>
      <c r="E403" s="50">
        <v>614100</v>
      </c>
      <c r="F403" s="54" t="s">
        <v>130</v>
      </c>
      <c r="G403" s="99">
        <f>Godišnji!G402</f>
        <v>350000</v>
      </c>
      <c r="H403" s="100">
        <f>Godišnji!H402</f>
        <v>0</v>
      </c>
      <c r="I403" s="98">
        <f t="shared" ref="I403:I405" si="159">SUM(G403:H403)</f>
        <v>350000</v>
      </c>
      <c r="J403" s="52"/>
      <c r="K403" s="53"/>
      <c r="L403" s="101">
        <f t="shared" ref="L403:L405" si="160">SUM(J403:K403)</f>
        <v>0</v>
      </c>
    </row>
    <row r="404" spans="1:12" hidden="1">
      <c r="A404" s="48"/>
      <c r="B404" s="43"/>
      <c r="C404" s="49"/>
      <c r="D404" s="76"/>
      <c r="E404" s="50">
        <v>614800</v>
      </c>
      <c r="F404" s="54" t="s">
        <v>131</v>
      </c>
      <c r="G404" s="99">
        <f>Godišnji!G403</f>
        <v>51000</v>
      </c>
      <c r="H404" s="100">
        <f>Godišnji!H403</f>
        <v>0</v>
      </c>
      <c r="I404" s="98">
        <f t="shared" si="159"/>
        <v>51000</v>
      </c>
      <c r="J404" s="52"/>
      <c r="K404" s="53"/>
      <c r="L404" s="101">
        <f t="shared" si="160"/>
        <v>0</v>
      </c>
    </row>
    <row r="405" spans="1:12" hidden="1">
      <c r="A405" s="48"/>
      <c r="B405" s="43"/>
      <c r="C405" s="49"/>
      <c r="D405" s="76"/>
      <c r="E405" s="50">
        <v>614800</v>
      </c>
      <c r="F405" s="54" t="s">
        <v>132</v>
      </c>
      <c r="G405" s="99">
        <f>Godišnji!G404</f>
        <v>60000</v>
      </c>
      <c r="H405" s="100">
        <f>Godišnji!H404</f>
        <v>0</v>
      </c>
      <c r="I405" s="98">
        <f t="shared" si="159"/>
        <v>60000</v>
      </c>
      <c r="J405" s="52"/>
      <c r="K405" s="53"/>
      <c r="L405" s="101">
        <f t="shared" si="160"/>
        <v>0</v>
      </c>
    </row>
    <row r="406" spans="1:12" hidden="1">
      <c r="A406" s="40"/>
      <c r="B406" s="41"/>
      <c r="C406" s="42"/>
      <c r="D406" s="76"/>
      <c r="E406" s="44">
        <v>616000</v>
      </c>
      <c r="F406" s="45" t="s">
        <v>133</v>
      </c>
      <c r="G406" s="94">
        <f>SUM(G407:G409)</f>
        <v>65500</v>
      </c>
      <c r="H406" s="95">
        <f t="shared" ref="H406:L406" si="161">SUM(H407:H409)</f>
        <v>0</v>
      </c>
      <c r="I406" s="96">
        <f t="shared" si="161"/>
        <v>65500</v>
      </c>
      <c r="J406" s="94">
        <f t="shared" si="161"/>
        <v>0</v>
      </c>
      <c r="K406" s="95">
        <f t="shared" si="161"/>
        <v>0</v>
      </c>
      <c r="L406" s="97">
        <f t="shared" si="161"/>
        <v>0</v>
      </c>
    </row>
    <row r="407" spans="1:12" hidden="1">
      <c r="A407" s="48"/>
      <c r="B407" s="43"/>
      <c r="C407" s="49"/>
      <c r="D407" s="76"/>
      <c r="E407" s="50">
        <v>616300</v>
      </c>
      <c r="F407" s="54" t="s">
        <v>134</v>
      </c>
      <c r="G407" s="99">
        <f>Godišnji!G406</f>
        <v>0</v>
      </c>
      <c r="H407" s="100">
        <f>Godišnji!H406</f>
        <v>0</v>
      </c>
      <c r="I407" s="98">
        <f>SUM(G407:H407)</f>
        <v>0</v>
      </c>
      <c r="J407" s="52"/>
      <c r="K407" s="53"/>
      <c r="L407" s="101">
        <f>SUM(J407:K407)</f>
        <v>0</v>
      </c>
    </row>
    <row r="408" spans="1:12" hidden="1">
      <c r="A408" s="48"/>
      <c r="B408" s="43"/>
      <c r="C408" s="49"/>
      <c r="D408" s="76"/>
      <c r="E408" s="50">
        <v>616300</v>
      </c>
      <c r="F408" s="54" t="s">
        <v>135</v>
      </c>
      <c r="G408" s="99">
        <f>Godišnji!G407</f>
        <v>24000</v>
      </c>
      <c r="H408" s="100">
        <f>Godišnji!H407</f>
        <v>0</v>
      </c>
      <c r="I408" s="98">
        <f>SUM(G408:H408)</f>
        <v>24000</v>
      </c>
      <c r="J408" s="52"/>
      <c r="K408" s="53"/>
      <c r="L408" s="101">
        <f>SUM(J408:K408)</f>
        <v>0</v>
      </c>
    </row>
    <row r="409" spans="1:12" hidden="1">
      <c r="A409" s="48"/>
      <c r="B409" s="43"/>
      <c r="C409" s="49"/>
      <c r="D409" s="76"/>
      <c r="E409" s="50">
        <v>616300</v>
      </c>
      <c r="F409" s="54" t="s">
        <v>136</v>
      </c>
      <c r="G409" s="99">
        <f>Godišnji!G408</f>
        <v>41500</v>
      </c>
      <c r="H409" s="100">
        <f>Godišnji!H408</f>
        <v>0</v>
      </c>
      <c r="I409" s="98">
        <f>SUM(G409:H409)</f>
        <v>41500</v>
      </c>
      <c r="J409" s="52"/>
      <c r="K409" s="53"/>
      <c r="L409" s="101">
        <f>SUM(J409:K409)</f>
        <v>0</v>
      </c>
    </row>
    <row r="410" spans="1:12" hidden="1">
      <c r="A410" s="40"/>
      <c r="B410" s="41"/>
      <c r="C410" s="42"/>
      <c r="D410" s="76"/>
      <c r="E410" s="44">
        <v>821000</v>
      </c>
      <c r="F410" s="45" t="s">
        <v>85</v>
      </c>
      <c r="G410" s="94">
        <f>SUM(G411:G412)</f>
        <v>3000</v>
      </c>
      <c r="H410" s="95">
        <f>SUM(H411:H412)</f>
        <v>0</v>
      </c>
      <c r="I410" s="96">
        <f t="shared" ref="I410:L410" si="162">SUM(I411:I412)</f>
        <v>3000</v>
      </c>
      <c r="J410" s="94">
        <f t="shared" si="162"/>
        <v>0</v>
      </c>
      <c r="K410" s="95">
        <f t="shared" si="162"/>
        <v>0</v>
      </c>
      <c r="L410" s="97">
        <f t="shared" si="162"/>
        <v>0</v>
      </c>
    </row>
    <row r="411" spans="1:12" hidden="1">
      <c r="A411" s="48"/>
      <c r="B411" s="43"/>
      <c r="C411" s="49"/>
      <c r="D411" s="76"/>
      <c r="E411" s="50">
        <v>821200</v>
      </c>
      <c r="F411" s="51" t="s">
        <v>86</v>
      </c>
      <c r="G411" s="99">
        <f>Godišnji!G410</f>
        <v>0</v>
      </c>
      <c r="H411" s="100">
        <f>Godišnji!H410</f>
        <v>0</v>
      </c>
      <c r="I411" s="98">
        <f>SUM(G411:H411)</f>
        <v>0</v>
      </c>
      <c r="J411" s="52"/>
      <c r="K411" s="53"/>
      <c r="L411" s="101">
        <f>SUM(J411:K411)</f>
        <v>0</v>
      </c>
    </row>
    <row r="412" spans="1:12" hidden="1">
      <c r="A412" s="48"/>
      <c r="B412" s="43"/>
      <c r="C412" s="49"/>
      <c r="D412" s="76"/>
      <c r="E412" s="50">
        <v>821300</v>
      </c>
      <c r="F412" s="51" t="s">
        <v>87</v>
      </c>
      <c r="G412" s="99">
        <f>Godišnji!G411</f>
        <v>3000</v>
      </c>
      <c r="H412" s="100">
        <f>Godišnji!H411</f>
        <v>0</v>
      </c>
      <c r="I412" s="98">
        <f>SUM(G412:H412)</f>
        <v>3000</v>
      </c>
      <c r="J412" s="52"/>
      <c r="K412" s="53"/>
      <c r="L412" s="101">
        <f>SUM(J412:K412)</f>
        <v>0</v>
      </c>
    </row>
    <row r="413" spans="1:12" hidden="1">
      <c r="A413" s="82"/>
      <c r="B413" s="83"/>
      <c r="C413" s="84"/>
      <c r="D413" s="76"/>
      <c r="E413" s="85">
        <v>823000</v>
      </c>
      <c r="F413" s="86" t="s">
        <v>137</v>
      </c>
      <c r="G413" s="129">
        <f>SUM(G414:G416)</f>
        <v>525500</v>
      </c>
      <c r="H413" s="130">
        <f t="shared" ref="H413:L413" si="163">SUM(H414:H416)</f>
        <v>0</v>
      </c>
      <c r="I413" s="128">
        <f t="shared" si="163"/>
        <v>525500</v>
      </c>
      <c r="J413" s="129">
        <f t="shared" si="163"/>
        <v>0</v>
      </c>
      <c r="K413" s="130">
        <f t="shared" si="163"/>
        <v>0</v>
      </c>
      <c r="L413" s="131">
        <f t="shared" si="163"/>
        <v>0</v>
      </c>
    </row>
    <row r="414" spans="1:12" hidden="1">
      <c r="A414" s="191"/>
      <c r="B414" s="192"/>
      <c r="C414" s="193"/>
      <c r="D414" s="194"/>
      <c r="E414" s="195">
        <v>823300</v>
      </c>
      <c r="F414" s="196" t="s">
        <v>138</v>
      </c>
      <c r="G414" s="197">
        <f>Godišnji!G413</f>
        <v>0</v>
      </c>
      <c r="H414" s="198">
        <f>Godišnji!H413</f>
        <v>0</v>
      </c>
      <c r="I414" s="199">
        <f>SUM(G414:H414)</f>
        <v>0</v>
      </c>
      <c r="J414" s="200"/>
      <c r="K414" s="201"/>
      <c r="L414" s="202">
        <f>SUM(J414:K414)</f>
        <v>0</v>
      </c>
    </row>
    <row r="415" spans="1:12" hidden="1">
      <c r="A415" s="48"/>
      <c r="B415" s="43"/>
      <c r="C415" s="49"/>
      <c r="D415" s="71"/>
      <c r="E415" s="50">
        <v>823300</v>
      </c>
      <c r="F415" s="51" t="s">
        <v>239</v>
      </c>
      <c r="G415" s="99">
        <f>Godišnji!G414</f>
        <v>95000</v>
      </c>
      <c r="H415" s="100">
        <f>Godišnji!H414</f>
        <v>0</v>
      </c>
      <c r="I415" s="98">
        <f>SUM(G415:H415)</f>
        <v>95000</v>
      </c>
      <c r="J415" s="52"/>
      <c r="K415" s="53"/>
      <c r="L415" s="101">
        <f>SUM(J415:K415)</f>
        <v>0</v>
      </c>
    </row>
    <row r="416" spans="1:12" ht="12.75" hidden="1" thickBot="1">
      <c r="A416" s="55"/>
      <c r="B416" s="56"/>
      <c r="C416" s="57"/>
      <c r="D416" s="81"/>
      <c r="E416" s="58">
        <v>823300</v>
      </c>
      <c r="F416" s="59" t="s">
        <v>240</v>
      </c>
      <c r="G416" s="103">
        <f>Godišnji!G415</f>
        <v>430500</v>
      </c>
      <c r="H416" s="104">
        <f>Godišnji!H415</f>
        <v>0</v>
      </c>
      <c r="I416" s="102">
        <f>SUM(G416:H416)</f>
        <v>430500</v>
      </c>
      <c r="J416" s="60"/>
      <c r="K416" s="61"/>
      <c r="L416" s="105">
        <f>SUM(J416:K416)</f>
        <v>0</v>
      </c>
    </row>
    <row r="417" spans="1:12" ht="12.75" hidden="1" thickBot="1">
      <c r="A417" s="62"/>
      <c r="B417" s="63"/>
      <c r="C417" s="64"/>
      <c r="D417" s="78"/>
      <c r="E417" s="63"/>
      <c r="F417" s="66" t="s">
        <v>139</v>
      </c>
      <c r="G417" s="106">
        <f t="shared" ref="G417:L417" si="164">G382+G384+G388+G390+G402+G406+G410+G413</f>
        <v>1630150</v>
      </c>
      <c r="H417" s="107">
        <f t="shared" si="164"/>
        <v>0</v>
      </c>
      <c r="I417" s="108">
        <f t="shared" si="164"/>
        <v>1630150</v>
      </c>
      <c r="J417" s="106">
        <f t="shared" si="164"/>
        <v>0</v>
      </c>
      <c r="K417" s="107">
        <f t="shared" si="164"/>
        <v>0</v>
      </c>
      <c r="L417" s="109">
        <f t="shared" si="164"/>
        <v>0</v>
      </c>
    </row>
    <row r="418" spans="1:12" hidden="1">
      <c r="D418" s="67"/>
      <c r="L418" s="137"/>
    </row>
    <row r="419" spans="1:12" hidden="1">
      <c r="A419" s="68" t="s">
        <v>140</v>
      </c>
      <c r="B419" s="69" t="s">
        <v>67</v>
      </c>
      <c r="C419" s="70" t="s">
        <v>68</v>
      </c>
      <c r="D419" s="76"/>
      <c r="E419" s="43"/>
      <c r="F419" s="45" t="s">
        <v>141</v>
      </c>
      <c r="G419" s="48"/>
      <c r="H419" s="43"/>
      <c r="I419" s="49"/>
      <c r="J419" s="48"/>
      <c r="K419" s="43"/>
      <c r="L419" s="74"/>
    </row>
    <row r="420" spans="1:12" hidden="1">
      <c r="A420" s="40"/>
      <c r="B420" s="41"/>
      <c r="C420" s="42"/>
      <c r="D420" s="76"/>
      <c r="E420" s="44">
        <v>611000</v>
      </c>
      <c r="F420" s="45" t="s">
        <v>69</v>
      </c>
      <c r="G420" s="94">
        <f>SUM(G421:G423)</f>
        <v>234390</v>
      </c>
      <c r="H420" s="95">
        <f>SUM(H421:H423)</f>
        <v>0</v>
      </c>
      <c r="I420" s="96">
        <f t="shared" ref="I420:L420" si="165">SUM(I421:I423)</f>
        <v>234390</v>
      </c>
      <c r="J420" s="94">
        <f t="shared" si="165"/>
        <v>0</v>
      </c>
      <c r="K420" s="95">
        <f t="shared" si="165"/>
        <v>0</v>
      </c>
      <c r="L420" s="97">
        <f t="shared" si="165"/>
        <v>0</v>
      </c>
    </row>
    <row r="421" spans="1:12" hidden="1">
      <c r="A421" s="48"/>
      <c r="B421" s="43"/>
      <c r="C421" s="49"/>
      <c r="D421" s="76"/>
      <c r="E421" s="50">
        <v>611100</v>
      </c>
      <c r="F421" s="51" t="s">
        <v>70</v>
      </c>
      <c r="G421" s="99">
        <f>Godišnji!G420</f>
        <v>196990</v>
      </c>
      <c r="H421" s="100">
        <f>Godišnji!H420</f>
        <v>0</v>
      </c>
      <c r="I421" s="98">
        <f>SUM(G421:H421)</f>
        <v>196990</v>
      </c>
      <c r="J421" s="52"/>
      <c r="K421" s="53"/>
      <c r="L421" s="101">
        <f>SUM(J421:K421)</f>
        <v>0</v>
      </c>
    </row>
    <row r="422" spans="1:12" hidden="1">
      <c r="A422" s="48"/>
      <c r="B422" s="43"/>
      <c r="C422" s="49"/>
      <c r="D422" s="76"/>
      <c r="E422" s="50">
        <v>611200</v>
      </c>
      <c r="F422" s="51" t="s">
        <v>71</v>
      </c>
      <c r="G422" s="99">
        <f>Godišnji!G421</f>
        <v>37400</v>
      </c>
      <c r="H422" s="100">
        <f>Godišnji!H421</f>
        <v>0</v>
      </c>
      <c r="I422" s="98">
        <f t="shared" ref="I422:I423" si="166">SUM(G422:H422)</f>
        <v>37400</v>
      </c>
      <c r="J422" s="52"/>
      <c r="K422" s="53"/>
      <c r="L422" s="101">
        <f t="shared" ref="L422:L423" si="167">SUM(J422:K422)</f>
        <v>0</v>
      </c>
    </row>
    <row r="423" spans="1:12" hidden="1">
      <c r="A423" s="48"/>
      <c r="B423" s="43"/>
      <c r="C423" s="49"/>
      <c r="D423" s="76"/>
      <c r="E423" s="50">
        <v>611200</v>
      </c>
      <c r="F423" s="51" t="s">
        <v>72</v>
      </c>
      <c r="G423" s="99">
        <f>Godišnji!G422</f>
        <v>0</v>
      </c>
      <c r="H423" s="100">
        <f>Godišnji!H422</f>
        <v>0</v>
      </c>
      <c r="I423" s="98">
        <f t="shared" si="166"/>
        <v>0</v>
      </c>
      <c r="J423" s="52"/>
      <c r="K423" s="53"/>
      <c r="L423" s="101">
        <f t="shared" si="167"/>
        <v>0</v>
      </c>
    </row>
    <row r="424" spans="1:12" hidden="1">
      <c r="A424" s="40"/>
      <c r="B424" s="41"/>
      <c r="C424" s="42"/>
      <c r="D424" s="76"/>
      <c r="E424" s="44">
        <v>612000</v>
      </c>
      <c r="F424" s="45" t="s">
        <v>73</v>
      </c>
      <c r="G424" s="94">
        <f>G425</f>
        <v>21380</v>
      </c>
      <c r="H424" s="95">
        <f>H425</f>
        <v>0</v>
      </c>
      <c r="I424" s="96">
        <f t="shared" ref="I424:L424" si="168">I425</f>
        <v>21380</v>
      </c>
      <c r="J424" s="94">
        <f t="shared" si="168"/>
        <v>0</v>
      </c>
      <c r="K424" s="95">
        <f t="shared" si="168"/>
        <v>0</v>
      </c>
      <c r="L424" s="97">
        <f t="shared" si="168"/>
        <v>0</v>
      </c>
    </row>
    <row r="425" spans="1:12" hidden="1">
      <c r="A425" s="48"/>
      <c r="B425" s="43"/>
      <c r="C425" s="49"/>
      <c r="D425" s="76"/>
      <c r="E425" s="50">
        <v>612100</v>
      </c>
      <c r="F425" s="51" t="s">
        <v>73</v>
      </c>
      <c r="G425" s="99">
        <f>Godišnji!G424</f>
        <v>21380</v>
      </c>
      <c r="H425" s="100">
        <f>Godišnji!H424</f>
        <v>0</v>
      </c>
      <c r="I425" s="98">
        <f>SUM(G425:H425)</f>
        <v>21380</v>
      </c>
      <c r="J425" s="52"/>
      <c r="K425" s="53"/>
      <c r="L425" s="101">
        <f>SUM(J425:K425)</f>
        <v>0</v>
      </c>
    </row>
    <row r="426" spans="1:12" hidden="1">
      <c r="A426" s="40"/>
      <c r="B426" s="41"/>
      <c r="C426" s="42"/>
      <c r="D426" s="76"/>
      <c r="E426" s="44">
        <v>613000</v>
      </c>
      <c r="F426" s="45" t="s">
        <v>74</v>
      </c>
      <c r="G426" s="94">
        <f t="shared" ref="G426:L426" si="169">SUM(G427:G436)</f>
        <v>85110</v>
      </c>
      <c r="H426" s="95">
        <f t="shared" si="169"/>
        <v>0</v>
      </c>
      <c r="I426" s="96">
        <f t="shared" si="169"/>
        <v>85110</v>
      </c>
      <c r="J426" s="94">
        <f t="shared" si="169"/>
        <v>0</v>
      </c>
      <c r="K426" s="95">
        <f t="shared" si="169"/>
        <v>0</v>
      </c>
      <c r="L426" s="97">
        <f t="shared" si="169"/>
        <v>0</v>
      </c>
    </row>
    <row r="427" spans="1:12" hidden="1">
      <c r="A427" s="48"/>
      <c r="B427" s="43"/>
      <c r="C427" s="49"/>
      <c r="D427" s="76"/>
      <c r="E427" s="50">
        <v>613100</v>
      </c>
      <c r="F427" s="54" t="s">
        <v>75</v>
      </c>
      <c r="G427" s="99">
        <f>Godišnji!G426</f>
        <v>3510</v>
      </c>
      <c r="H427" s="100">
        <f>Godišnji!H426</f>
        <v>0</v>
      </c>
      <c r="I427" s="98">
        <f t="shared" ref="I427:I436" si="170">SUM(G427:H427)</f>
        <v>3510</v>
      </c>
      <c r="J427" s="52"/>
      <c r="K427" s="53"/>
      <c r="L427" s="101">
        <f t="shared" ref="L427:L436" si="171">SUM(J427:K427)</f>
        <v>0</v>
      </c>
    </row>
    <row r="428" spans="1:12" hidden="1">
      <c r="A428" s="48"/>
      <c r="B428" s="43"/>
      <c r="C428" s="49"/>
      <c r="D428" s="76"/>
      <c r="E428" s="50">
        <v>613200</v>
      </c>
      <c r="F428" s="54" t="s">
        <v>76</v>
      </c>
      <c r="G428" s="99">
        <f>Godišnji!G427</f>
        <v>0</v>
      </c>
      <c r="H428" s="100">
        <f>Godišnji!H427</f>
        <v>0</v>
      </c>
      <c r="I428" s="98">
        <f t="shared" si="170"/>
        <v>0</v>
      </c>
      <c r="J428" s="52"/>
      <c r="K428" s="53"/>
      <c r="L428" s="101">
        <f t="shared" si="171"/>
        <v>0</v>
      </c>
    </row>
    <row r="429" spans="1:12" hidden="1">
      <c r="A429" s="48"/>
      <c r="B429" s="43"/>
      <c r="C429" s="49"/>
      <c r="D429" s="76"/>
      <c r="E429" s="50">
        <v>613300</v>
      </c>
      <c r="F429" s="54" t="s">
        <v>77</v>
      </c>
      <c r="G429" s="99">
        <f>Godišnji!G428</f>
        <v>15000</v>
      </c>
      <c r="H429" s="100">
        <f>Godišnji!H428</f>
        <v>0</v>
      </c>
      <c r="I429" s="98">
        <f t="shared" si="170"/>
        <v>15000</v>
      </c>
      <c r="J429" s="52"/>
      <c r="K429" s="53"/>
      <c r="L429" s="101">
        <f t="shared" si="171"/>
        <v>0</v>
      </c>
    </row>
    <row r="430" spans="1:12" hidden="1">
      <c r="A430" s="48"/>
      <c r="B430" s="43"/>
      <c r="C430" s="49"/>
      <c r="D430" s="76"/>
      <c r="E430" s="50">
        <v>613400</v>
      </c>
      <c r="F430" s="54" t="s">
        <v>78</v>
      </c>
      <c r="G430" s="99">
        <f>Godišnji!G429</f>
        <v>600</v>
      </c>
      <c r="H430" s="100">
        <f>Godišnji!H429</f>
        <v>0</v>
      </c>
      <c r="I430" s="98">
        <f t="shared" si="170"/>
        <v>600</v>
      </c>
      <c r="J430" s="52"/>
      <c r="K430" s="53"/>
      <c r="L430" s="101">
        <f t="shared" si="171"/>
        <v>0</v>
      </c>
    </row>
    <row r="431" spans="1:12" hidden="1">
      <c r="A431" s="48"/>
      <c r="B431" s="43"/>
      <c r="C431" s="49"/>
      <c r="D431" s="76"/>
      <c r="E431" s="50">
        <v>613500</v>
      </c>
      <c r="F431" s="54" t="s">
        <v>79</v>
      </c>
      <c r="G431" s="99">
        <f>Godišnji!G430</f>
        <v>0</v>
      </c>
      <c r="H431" s="100">
        <f>Godišnji!H430</f>
        <v>0</v>
      </c>
      <c r="I431" s="98">
        <f t="shared" si="170"/>
        <v>0</v>
      </c>
      <c r="J431" s="52"/>
      <c r="K431" s="53"/>
      <c r="L431" s="101">
        <f t="shared" si="171"/>
        <v>0</v>
      </c>
    </row>
    <row r="432" spans="1:12" hidden="1">
      <c r="A432" s="48"/>
      <c r="B432" s="43"/>
      <c r="C432" s="49"/>
      <c r="D432" s="76"/>
      <c r="E432" s="50">
        <v>613600</v>
      </c>
      <c r="F432" s="54" t="s">
        <v>82</v>
      </c>
      <c r="G432" s="99">
        <f>Godišnji!G431</f>
        <v>0</v>
      </c>
      <c r="H432" s="100">
        <f>Godišnji!H431</f>
        <v>0</v>
      </c>
      <c r="I432" s="98">
        <f t="shared" si="170"/>
        <v>0</v>
      </c>
      <c r="J432" s="52"/>
      <c r="K432" s="53"/>
      <c r="L432" s="101">
        <f t="shared" si="171"/>
        <v>0</v>
      </c>
    </row>
    <row r="433" spans="1:12" hidden="1">
      <c r="A433" s="48"/>
      <c r="B433" s="43"/>
      <c r="C433" s="49"/>
      <c r="D433" s="76"/>
      <c r="E433" s="50">
        <v>613700</v>
      </c>
      <c r="F433" s="54" t="s">
        <v>80</v>
      </c>
      <c r="G433" s="99">
        <f>Godišnji!G432</f>
        <v>1000</v>
      </c>
      <c r="H433" s="100">
        <f>Godišnji!H432</f>
        <v>0</v>
      </c>
      <c r="I433" s="98">
        <f t="shared" si="170"/>
        <v>1000</v>
      </c>
      <c r="J433" s="52"/>
      <c r="K433" s="53"/>
      <c r="L433" s="101">
        <f t="shared" si="171"/>
        <v>0</v>
      </c>
    </row>
    <row r="434" spans="1:12" hidden="1">
      <c r="A434" s="48"/>
      <c r="B434" s="43"/>
      <c r="C434" s="49"/>
      <c r="D434" s="76"/>
      <c r="E434" s="50">
        <v>613800</v>
      </c>
      <c r="F434" s="54" t="s">
        <v>83</v>
      </c>
      <c r="G434" s="99">
        <f>Godišnji!G433</f>
        <v>0</v>
      </c>
      <c r="H434" s="100">
        <f>Godišnji!H433</f>
        <v>0</v>
      </c>
      <c r="I434" s="98">
        <f t="shared" si="170"/>
        <v>0</v>
      </c>
      <c r="J434" s="52"/>
      <c r="K434" s="53"/>
      <c r="L434" s="101">
        <f t="shared" si="171"/>
        <v>0</v>
      </c>
    </row>
    <row r="435" spans="1:12" hidden="1">
      <c r="A435" s="48"/>
      <c r="B435" s="43"/>
      <c r="C435" s="49"/>
      <c r="D435" s="76"/>
      <c r="E435" s="50">
        <v>613900</v>
      </c>
      <c r="F435" s="54" t="s">
        <v>81</v>
      </c>
      <c r="G435" s="99">
        <f>Godišnji!G434</f>
        <v>65000</v>
      </c>
      <c r="H435" s="100">
        <f>Godišnji!H434</f>
        <v>0</v>
      </c>
      <c r="I435" s="98">
        <f t="shared" si="170"/>
        <v>65000</v>
      </c>
      <c r="J435" s="52"/>
      <c r="K435" s="53"/>
      <c r="L435" s="101">
        <f t="shared" si="171"/>
        <v>0</v>
      </c>
    </row>
    <row r="436" spans="1:12" hidden="1">
      <c r="A436" s="48"/>
      <c r="B436" s="43"/>
      <c r="C436" s="49"/>
      <c r="D436" s="76"/>
      <c r="E436" s="50">
        <v>613900</v>
      </c>
      <c r="F436" s="54" t="s">
        <v>84</v>
      </c>
      <c r="G436" s="99">
        <f>Godišnji!G435</f>
        <v>0</v>
      </c>
      <c r="H436" s="100">
        <f>Godišnji!H435</f>
        <v>0</v>
      </c>
      <c r="I436" s="98">
        <f t="shared" si="170"/>
        <v>0</v>
      </c>
      <c r="J436" s="52"/>
      <c r="K436" s="53"/>
      <c r="L436" s="101">
        <f t="shared" si="171"/>
        <v>0</v>
      </c>
    </row>
    <row r="437" spans="1:12" hidden="1">
      <c r="A437" s="40"/>
      <c r="B437" s="41"/>
      <c r="C437" s="42"/>
      <c r="D437" s="76"/>
      <c r="E437" s="44">
        <v>614000</v>
      </c>
      <c r="F437" s="45" t="s">
        <v>93</v>
      </c>
      <c r="G437" s="94">
        <f t="shared" ref="G437:L437" si="172">SUM(G438:G439)</f>
        <v>3807000</v>
      </c>
      <c r="H437" s="95">
        <f t="shared" si="172"/>
        <v>273000</v>
      </c>
      <c r="I437" s="96">
        <f t="shared" si="172"/>
        <v>4080000</v>
      </c>
      <c r="J437" s="94">
        <f t="shared" si="172"/>
        <v>0</v>
      </c>
      <c r="K437" s="95">
        <f t="shared" si="172"/>
        <v>0</v>
      </c>
      <c r="L437" s="97">
        <f t="shared" si="172"/>
        <v>0</v>
      </c>
    </row>
    <row r="438" spans="1:12" hidden="1">
      <c r="A438" s="48"/>
      <c r="B438" s="43"/>
      <c r="C438" s="49"/>
      <c r="D438" s="76"/>
      <c r="E438" s="50">
        <v>614100</v>
      </c>
      <c r="F438" s="54" t="s">
        <v>142</v>
      </c>
      <c r="G438" s="99">
        <f>Godišnji!G437</f>
        <v>650000</v>
      </c>
      <c r="H438" s="100">
        <f>Godišnji!H437</f>
        <v>0</v>
      </c>
      <c r="I438" s="98">
        <f t="shared" ref="I438:I439" si="173">SUM(G438:H438)</f>
        <v>650000</v>
      </c>
      <c r="J438" s="52"/>
      <c r="K438" s="53"/>
      <c r="L438" s="101">
        <f t="shared" ref="L438:L439" si="174">SUM(J438:K438)</f>
        <v>0</v>
      </c>
    </row>
    <row r="439" spans="1:12" hidden="1">
      <c r="A439" s="48"/>
      <c r="B439" s="43"/>
      <c r="C439" s="49"/>
      <c r="D439" s="76"/>
      <c r="E439" s="50">
        <v>614200</v>
      </c>
      <c r="F439" s="54" t="s">
        <v>143</v>
      </c>
      <c r="G439" s="99">
        <f>Godišnji!G438</f>
        <v>3157000</v>
      </c>
      <c r="H439" s="100">
        <f>Godišnji!H438</f>
        <v>273000</v>
      </c>
      <c r="I439" s="98">
        <f t="shared" si="173"/>
        <v>3430000</v>
      </c>
      <c r="J439" s="52"/>
      <c r="K439" s="53"/>
      <c r="L439" s="101">
        <f t="shared" si="174"/>
        <v>0</v>
      </c>
    </row>
    <row r="440" spans="1:12" hidden="1">
      <c r="A440" s="40"/>
      <c r="B440" s="41"/>
      <c r="C440" s="42"/>
      <c r="D440" s="76"/>
      <c r="E440" s="44">
        <v>615000</v>
      </c>
      <c r="F440" s="45" t="s">
        <v>103</v>
      </c>
      <c r="G440" s="94">
        <f>G441</f>
        <v>0</v>
      </c>
      <c r="H440" s="95">
        <f>H441</f>
        <v>0</v>
      </c>
      <c r="I440" s="96">
        <f>I441</f>
        <v>0</v>
      </c>
      <c r="J440" s="94">
        <f t="shared" ref="J440:K440" si="175">J441</f>
        <v>0</v>
      </c>
      <c r="K440" s="95">
        <f t="shared" si="175"/>
        <v>0</v>
      </c>
      <c r="L440" s="97">
        <f>L441</f>
        <v>0</v>
      </c>
    </row>
    <row r="441" spans="1:12" hidden="1">
      <c r="A441" s="48"/>
      <c r="B441" s="43"/>
      <c r="C441" s="49"/>
      <c r="D441" s="76"/>
      <c r="E441" s="50">
        <v>615100</v>
      </c>
      <c r="F441" s="54" t="s">
        <v>144</v>
      </c>
      <c r="G441" s="99">
        <f>Godišnji!G440</f>
        <v>0</v>
      </c>
      <c r="H441" s="100">
        <f>Godišnji!H440</f>
        <v>0</v>
      </c>
      <c r="I441" s="98">
        <f>SUM(G441:H441)</f>
        <v>0</v>
      </c>
      <c r="J441" s="52"/>
      <c r="K441" s="53"/>
      <c r="L441" s="101">
        <f>SUM(J441:K441)</f>
        <v>0</v>
      </c>
    </row>
    <row r="442" spans="1:12" hidden="1">
      <c r="A442" s="40"/>
      <c r="B442" s="41"/>
      <c r="C442" s="42"/>
      <c r="D442" s="76"/>
      <c r="E442" s="44">
        <v>821000</v>
      </c>
      <c r="F442" s="45" t="s">
        <v>85</v>
      </c>
      <c r="G442" s="94">
        <f>SUM(G443:G444)</f>
        <v>1500</v>
      </c>
      <c r="H442" s="95">
        <f>SUM(H443:H444)</f>
        <v>0</v>
      </c>
      <c r="I442" s="96">
        <f t="shared" ref="I442:L442" si="176">SUM(I443:I444)</f>
        <v>1500</v>
      </c>
      <c r="J442" s="94">
        <f t="shared" si="176"/>
        <v>0</v>
      </c>
      <c r="K442" s="95">
        <f t="shared" si="176"/>
        <v>0</v>
      </c>
      <c r="L442" s="97">
        <f t="shared" si="176"/>
        <v>0</v>
      </c>
    </row>
    <row r="443" spans="1:12" hidden="1">
      <c r="A443" s="48"/>
      <c r="B443" s="43"/>
      <c r="C443" s="49"/>
      <c r="D443" s="76"/>
      <c r="E443" s="50">
        <v>821200</v>
      </c>
      <c r="F443" s="51" t="s">
        <v>86</v>
      </c>
      <c r="G443" s="99">
        <f>Godišnji!G442</f>
        <v>0</v>
      </c>
      <c r="H443" s="100">
        <f>Godišnji!H442</f>
        <v>0</v>
      </c>
      <c r="I443" s="98">
        <f>SUM(G443:H443)</f>
        <v>0</v>
      </c>
      <c r="J443" s="52"/>
      <c r="K443" s="53"/>
      <c r="L443" s="101">
        <f>SUM(J443:K443)</f>
        <v>0</v>
      </c>
    </row>
    <row r="444" spans="1:12" ht="12.75" hidden="1" thickBot="1">
      <c r="A444" s="55"/>
      <c r="B444" s="56"/>
      <c r="C444" s="57"/>
      <c r="D444" s="81"/>
      <c r="E444" s="58">
        <v>821300</v>
      </c>
      <c r="F444" s="59" t="s">
        <v>87</v>
      </c>
      <c r="G444" s="103">
        <f>Godišnji!G443</f>
        <v>1500</v>
      </c>
      <c r="H444" s="104">
        <f>Godišnji!H443</f>
        <v>0</v>
      </c>
      <c r="I444" s="102">
        <f>SUM(G444:H444)</f>
        <v>1500</v>
      </c>
      <c r="J444" s="60"/>
      <c r="K444" s="61"/>
      <c r="L444" s="105">
        <f>SUM(J444:K444)</f>
        <v>0</v>
      </c>
    </row>
    <row r="445" spans="1:12" ht="12.75" hidden="1" thickBot="1">
      <c r="A445" s="62"/>
      <c r="B445" s="63"/>
      <c r="C445" s="64"/>
      <c r="D445" s="87"/>
      <c r="E445" s="63"/>
      <c r="F445" s="66" t="s">
        <v>145</v>
      </c>
      <c r="G445" s="106">
        <f t="shared" ref="G445:L445" si="177">G420+G424+G426+G437+G440+G442</f>
        <v>4149380</v>
      </c>
      <c r="H445" s="107">
        <f t="shared" si="177"/>
        <v>273000</v>
      </c>
      <c r="I445" s="108">
        <f t="shared" si="177"/>
        <v>4422380</v>
      </c>
      <c r="J445" s="106">
        <f t="shared" si="177"/>
        <v>0</v>
      </c>
      <c r="K445" s="107">
        <f t="shared" si="177"/>
        <v>0</v>
      </c>
      <c r="L445" s="109">
        <f t="shared" si="177"/>
        <v>0</v>
      </c>
    </row>
    <row r="446" spans="1:12" hidden="1">
      <c r="D446" s="67"/>
      <c r="L446" s="137"/>
    </row>
    <row r="447" spans="1:12" hidden="1">
      <c r="A447" s="68" t="s">
        <v>146</v>
      </c>
      <c r="B447" s="69" t="s">
        <v>67</v>
      </c>
      <c r="C447" s="70" t="s">
        <v>68</v>
      </c>
      <c r="D447" s="76"/>
      <c r="E447" s="43"/>
      <c r="F447" s="45" t="s">
        <v>147</v>
      </c>
      <c r="G447" s="48"/>
      <c r="H447" s="43"/>
      <c r="I447" s="49"/>
      <c r="J447" s="48"/>
      <c r="K447" s="43"/>
      <c r="L447" s="74"/>
    </row>
    <row r="448" spans="1:12" hidden="1">
      <c r="A448" s="40"/>
      <c r="B448" s="41"/>
      <c r="C448" s="42"/>
      <c r="D448" s="76"/>
      <c r="E448" s="44">
        <v>611000</v>
      </c>
      <c r="F448" s="45" t="s">
        <v>69</v>
      </c>
      <c r="G448" s="94">
        <f>SUM(G449:G451)</f>
        <v>230270</v>
      </c>
      <c r="H448" s="95">
        <f>SUM(H449:H451)</f>
        <v>0</v>
      </c>
      <c r="I448" s="96">
        <f t="shared" ref="I448:L448" si="178">SUM(I449:I451)</f>
        <v>230270</v>
      </c>
      <c r="J448" s="94">
        <f t="shared" si="178"/>
        <v>0</v>
      </c>
      <c r="K448" s="95">
        <f t="shared" si="178"/>
        <v>0</v>
      </c>
      <c r="L448" s="97">
        <f t="shared" si="178"/>
        <v>0</v>
      </c>
    </row>
    <row r="449" spans="1:12" hidden="1">
      <c r="A449" s="48"/>
      <c r="B449" s="43"/>
      <c r="C449" s="49"/>
      <c r="D449" s="76"/>
      <c r="E449" s="50">
        <v>611100</v>
      </c>
      <c r="F449" s="51" t="s">
        <v>70</v>
      </c>
      <c r="G449" s="99">
        <f>Godišnji!G448</f>
        <v>192360</v>
      </c>
      <c r="H449" s="100">
        <f>Godišnji!H448</f>
        <v>0</v>
      </c>
      <c r="I449" s="98">
        <f>SUM(G449:H449)</f>
        <v>192360</v>
      </c>
      <c r="J449" s="52"/>
      <c r="K449" s="53"/>
      <c r="L449" s="101">
        <f>SUM(J449:K449)</f>
        <v>0</v>
      </c>
    </row>
    <row r="450" spans="1:12" hidden="1">
      <c r="A450" s="48"/>
      <c r="B450" s="43"/>
      <c r="C450" s="49"/>
      <c r="D450" s="76"/>
      <c r="E450" s="50">
        <v>611200</v>
      </c>
      <c r="F450" s="51" t="s">
        <v>71</v>
      </c>
      <c r="G450" s="99">
        <f>Godišnji!G449</f>
        <v>37910</v>
      </c>
      <c r="H450" s="100">
        <f>Godišnji!H449</f>
        <v>0</v>
      </c>
      <c r="I450" s="98">
        <f t="shared" ref="I450:I451" si="179">SUM(G450:H450)</f>
        <v>37910</v>
      </c>
      <c r="J450" s="52"/>
      <c r="K450" s="53"/>
      <c r="L450" s="101">
        <f t="shared" ref="L450:L451" si="180">SUM(J450:K450)</f>
        <v>0</v>
      </c>
    </row>
    <row r="451" spans="1:12" hidden="1">
      <c r="A451" s="48"/>
      <c r="B451" s="43"/>
      <c r="C451" s="49"/>
      <c r="D451" s="76"/>
      <c r="E451" s="50">
        <v>611200</v>
      </c>
      <c r="F451" s="51" t="s">
        <v>72</v>
      </c>
      <c r="G451" s="99">
        <f>Godišnji!G450</f>
        <v>0</v>
      </c>
      <c r="H451" s="100">
        <f>Godišnji!H450</f>
        <v>0</v>
      </c>
      <c r="I451" s="98">
        <f t="shared" si="179"/>
        <v>0</v>
      </c>
      <c r="J451" s="52"/>
      <c r="K451" s="53"/>
      <c r="L451" s="101">
        <f t="shared" si="180"/>
        <v>0</v>
      </c>
    </row>
    <row r="452" spans="1:12" hidden="1">
      <c r="A452" s="40"/>
      <c r="B452" s="41"/>
      <c r="C452" s="42"/>
      <c r="D452" s="76"/>
      <c r="E452" s="44">
        <v>612000</v>
      </c>
      <c r="F452" s="45" t="s">
        <v>73</v>
      </c>
      <c r="G452" s="94">
        <f>G453</f>
        <v>21070</v>
      </c>
      <c r="H452" s="95">
        <f>H453</f>
        <v>0</v>
      </c>
      <c r="I452" s="96">
        <f t="shared" ref="I452:L452" si="181">I453</f>
        <v>21070</v>
      </c>
      <c r="J452" s="94">
        <f t="shared" si="181"/>
        <v>0</v>
      </c>
      <c r="K452" s="95">
        <f t="shared" si="181"/>
        <v>0</v>
      </c>
      <c r="L452" s="97">
        <f t="shared" si="181"/>
        <v>0</v>
      </c>
    </row>
    <row r="453" spans="1:12" hidden="1">
      <c r="A453" s="48"/>
      <c r="B453" s="43"/>
      <c r="C453" s="49"/>
      <c r="D453" s="76"/>
      <c r="E453" s="50">
        <v>612100</v>
      </c>
      <c r="F453" s="51" t="s">
        <v>73</v>
      </c>
      <c r="G453" s="99">
        <f>Godišnji!G452</f>
        <v>21070</v>
      </c>
      <c r="H453" s="100">
        <f>Godišnji!H452</f>
        <v>0</v>
      </c>
      <c r="I453" s="98">
        <f>SUM(G453:H453)</f>
        <v>21070</v>
      </c>
      <c r="J453" s="52"/>
      <c r="K453" s="53"/>
      <c r="L453" s="101">
        <f>SUM(J453:K453)</f>
        <v>0</v>
      </c>
    </row>
    <row r="454" spans="1:12" hidden="1">
      <c r="A454" s="40"/>
      <c r="B454" s="41"/>
      <c r="C454" s="42"/>
      <c r="D454" s="76"/>
      <c r="E454" s="44">
        <v>613000</v>
      </c>
      <c r="F454" s="45" t="s">
        <v>74</v>
      </c>
      <c r="G454" s="94">
        <f t="shared" ref="G454:L454" si="182">SUM(G455:G465)</f>
        <v>17800</v>
      </c>
      <c r="H454" s="95">
        <f t="shared" si="182"/>
        <v>200000</v>
      </c>
      <c r="I454" s="96">
        <f t="shared" si="182"/>
        <v>217800</v>
      </c>
      <c r="J454" s="94">
        <f t="shared" si="182"/>
        <v>0</v>
      </c>
      <c r="K454" s="95">
        <f t="shared" si="182"/>
        <v>0</v>
      </c>
      <c r="L454" s="97">
        <f t="shared" si="182"/>
        <v>0</v>
      </c>
    </row>
    <row r="455" spans="1:12" hidden="1">
      <c r="A455" s="48"/>
      <c r="B455" s="43"/>
      <c r="C455" s="49"/>
      <c r="D455" s="76"/>
      <c r="E455" s="50">
        <v>613100</v>
      </c>
      <c r="F455" s="54" t="s">
        <v>75</v>
      </c>
      <c r="G455" s="99">
        <f>Godišnji!G454</f>
        <v>1800</v>
      </c>
      <c r="H455" s="100">
        <f>Godišnji!H454</f>
        <v>0</v>
      </c>
      <c r="I455" s="98">
        <f t="shared" ref="I455:I465" si="183">SUM(G455:H455)</f>
        <v>1800</v>
      </c>
      <c r="J455" s="52"/>
      <c r="K455" s="53"/>
      <c r="L455" s="101">
        <f t="shared" ref="L455:L465" si="184">SUM(J455:K455)</f>
        <v>0</v>
      </c>
    </row>
    <row r="456" spans="1:12" hidden="1">
      <c r="A456" s="48"/>
      <c r="B456" s="43"/>
      <c r="C456" s="49"/>
      <c r="D456" s="76"/>
      <c r="E456" s="50">
        <v>613200</v>
      </c>
      <c r="F456" s="54" t="s">
        <v>76</v>
      </c>
      <c r="G456" s="99">
        <f>Godišnji!G455</f>
        <v>0</v>
      </c>
      <c r="H456" s="100">
        <f>Godišnji!H455</f>
        <v>0</v>
      </c>
      <c r="I456" s="98">
        <f t="shared" si="183"/>
        <v>0</v>
      </c>
      <c r="J456" s="52"/>
      <c r="K456" s="53"/>
      <c r="L456" s="101">
        <f t="shared" si="184"/>
        <v>0</v>
      </c>
    </row>
    <row r="457" spans="1:12" hidden="1">
      <c r="A457" s="48"/>
      <c r="B457" s="43"/>
      <c r="C457" s="49"/>
      <c r="D457" s="76"/>
      <c r="E457" s="50">
        <v>613300</v>
      </c>
      <c r="F457" s="54" t="s">
        <v>77</v>
      </c>
      <c r="G457" s="99">
        <f>Godišnji!G456</f>
        <v>5000</v>
      </c>
      <c r="H457" s="100">
        <f>Godišnji!H456</f>
        <v>0</v>
      </c>
      <c r="I457" s="98">
        <f t="shared" si="183"/>
        <v>5000</v>
      </c>
      <c r="J457" s="52"/>
      <c r="K457" s="53"/>
      <c r="L457" s="101">
        <f t="shared" si="184"/>
        <v>0</v>
      </c>
    </row>
    <row r="458" spans="1:12" hidden="1">
      <c r="A458" s="48"/>
      <c r="B458" s="43"/>
      <c r="C458" s="49"/>
      <c r="D458" s="76"/>
      <c r="E458" s="50">
        <v>613400</v>
      </c>
      <c r="F458" s="54" t="s">
        <v>78</v>
      </c>
      <c r="G458" s="99">
        <f>Godišnji!G457</f>
        <v>0</v>
      </c>
      <c r="H458" s="100">
        <f>Godišnji!H457</f>
        <v>0</v>
      </c>
      <c r="I458" s="98">
        <f t="shared" si="183"/>
        <v>0</v>
      </c>
      <c r="J458" s="52"/>
      <c r="K458" s="53"/>
      <c r="L458" s="101">
        <f t="shared" si="184"/>
        <v>0</v>
      </c>
    </row>
    <row r="459" spans="1:12" hidden="1">
      <c r="A459" s="48"/>
      <c r="B459" s="43"/>
      <c r="C459" s="49"/>
      <c r="D459" s="76"/>
      <c r="E459" s="50">
        <v>613500</v>
      </c>
      <c r="F459" s="54" t="s">
        <v>79</v>
      </c>
      <c r="G459" s="99">
        <f>Godišnji!G458</f>
        <v>0</v>
      </c>
      <c r="H459" s="100">
        <f>Godišnji!H458</f>
        <v>0</v>
      </c>
      <c r="I459" s="98">
        <f t="shared" si="183"/>
        <v>0</v>
      </c>
      <c r="J459" s="52"/>
      <c r="K459" s="53"/>
      <c r="L459" s="101">
        <f t="shared" si="184"/>
        <v>0</v>
      </c>
    </row>
    <row r="460" spans="1:12" hidden="1">
      <c r="A460" s="48"/>
      <c r="B460" s="43"/>
      <c r="C460" s="49"/>
      <c r="D460" s="76"/>
      <c r="E460" s="50">
        <v>613600</v>
      </c>
      <c r="F460" s="54" t="s">
        <v>82</v>
      </c>
      <c r="G460" s="99">
        <f>Godišnji!G459</f>
        <v>0</v>
      </c>
      <c r="H460" s="100">
        <f>Godišnji!H459</f>
        <v>0</v>
      </c>
      <c r="I460" s="98">
        <f t="shared" si="183"/>
        <v>0</v>
      </c>
      <c r="J460" s="52"/>
      <c r="K460" s="53"/>
      <c r="L460" s="101">
        <f t="shared" si="184"/>
        <v>0</v>
      </c>
    </row>
    <row r="461" spans="1:12" hidden="1">
      <c r="A461" s="48"/>
      <c r="B461" s="43"/>
      <c r="C461" s="49"/>
      <c r="D461" s="76"/>
      <c r="E461" s="50">
        <v>613700</v>
      </c>
      <c r="F461" s="54" t="s">
        <v>80</v>
      </c>
      <c r="G461" s="99">
        <f>Godišnji!G460</f>
        <v>1000</v>
      </c>
      <c r="H461" s="100">
        <f>Godišnji!H460</f>
        <v>0</v>
      </c>
      <c r="I461" s="98">
        <f t="shared" si="183"/>
        <v>1000</v>
      </c>
      <c r="J461" s="52"/>
      <c r="K461" s="53"/>
      <c r="L461" s="101">
        <f t="shared" si="184"/>
        <v>0</v>
      </c>
    </row>
    <row r="462" spans="1:12" hidden="1">
      <c r="A462" s="48"/>
      <c r="B462" s="43"/>
      <c r="C462" s="49"/>
      <c r="D462" s="76"/>
      <c r="E462" s="50">
        <v>613700</v>
      </c>
      <c r="F462" s="54" t="s">
        <v>149</v>
      </c>
      <c r="G462" s="99">
        <f>Godišnji!G461</f>
        <v>0</v>
      </c>
      <c r="H462" s="100">
        <f>Godišnji!H461</f>
        <v>200000</v>
      </c>
      <c r="I462" s="98">
        <f t="shared" si="183"/>
        <v>200000</v>
      </c>
      <c r="J462" s="52"/>
      <c r="K462" s="53"/>
      <c r="L462" s="101">
        <f t="shared" si="184"/>
        <v>0</v>
      </c>
    </row>
    <row r="463" spans="1:12" hidden="1">
      <c r="A463" s="48"/>
      <c r="B463" s="43"/>
      <c r="C463" s="49"/>
      <c r="D463" s="76"/>
      <c r="E463" s="50">
        <v>613800</v>
      </c>
      <c r="F463" s="54" t="s">
        <v>83</v>
      </c>
      <c r="G463" s="99">
        <f>Godišnji!G462</f>
        <v>0</v>
      </c>
      <c r="H463" s="100">
        <f>Godišnji!H462</f>
        <v>0</v>
      </c>
      <c r="I463" s="98">
        <f t="shared" si="183"/>
        <v>0</v>
      </c>
      <c r="J463" s="52"/>
      <c r="K463" s="53"/>
      <c r="L463" s="101">
        <f t="shared" si="184"/>
        <v>0</v>
      </c>
    </row>
    <row r="464" spans="1:12" hidden="1">
      <c r="A464" s="48"/>
      <c r="B464" s="43"/>
      <c r="C464" s="49"/>
      <c r="D464" s="76"/>
      <c r="E464" s="50">
        <v>613900</v>
      </c>
      <c r="F464" s="54" t="s">
        <v>81</v>
      </c>
      <c r="G464" s="99">
        <f>Godišnji!G463</f>
        <v>10000</v>
      </c>
      <c r="H464" s="100">
        <f>Godišnji!H463</f>
        <v>0</v>
      </c>
      <c r="I464" s="98">
        <f t="shared" si="183"/>
        <v>10000</v>
      </c>
      <c r="J464" s="52"/>
      <c r="K464" s="53"/>
      <c r="L464" s="101">
        <f t="shared" si="184"/>
        <v>0</v>
      </c>
    </row>
    <row r="465" spans="1:12" hidden="1">
      <c r="A465" s="48"/>
      <c r="B465" s="43"/>
      <c r="C465" s="49"/>
      <c r="D465" s="76"/>
      <c r="E465" s="50">
        <v>613900</v>
      </c>
      <c r="F465" s="54" t="s">
        <v>84</v>
      </c>
      <c r="G465" s="99">
        <f>Godišnji!G464</f>
        <v>0</v>
      </c>
      <c r="H465" s="100">
        <f>Godišnji!H464</f>
        <v>0</v>
      </c>
      <c r="I465" s="98">
        <f t="shared" si="183"/>
        <v>0</v>
      </c>
      <c r="J465" s="52"/>
      <c r="K465" s="53"/>
      <c r="L465" s="101">
        <f t="shared" si="184"/>
        <v>0</v>
      </c>
    </row>
    <row r="466" spans="1:12" hidden="1">
      <c r="A466" s="40"/>
      <c r="B466" s="41"/>
      <c r="C466" s="42"/>
      <c r="D466" s="76"/>
      <c r="E466" s="44">
        <v>614000</v>
      </c>
      <c r="F466" s="45" t="s">
        <v>93</v>
      </c>
      <c r="G466" s="94">
        <f t="shared" ref="G466:L466" si="185">SUM(G467:G468)</f>
        <v>30000</v>
      </c>
      <c r="H466" s="95">
        <f t="shared" si="185"/>
        <v>180000</v>
      </c>
      <c r="I466" s="96">
        <f t="shared" si="185"/>
        <v>210000</v>
      </c>
      <c r="J466" s="94">
        <f t="shared" si="185"/>
        <v>0</v>
      </c>
      <c r="K466" s="95">
        <f t="shared" si="185"/>
        <v>0</v>
      </c>
      <c r="L466" s="97">
        <f t="shared" si="185"/>
        <v>0</v>
      </c>
    </row>
    <row r="467" spans="1:12" hidden="1">
      <c r="A467" s="48"/>
      <c r="B467" s="43"/>
      <c r="C467" s="49"/>
      <c r="D467" s="76"/>
      <c r="E467" s="50">
        <v>614100</v>
      </c>
      <c r="F467" s="54" t="s">
        <v>150</v>
      </c>
      <c r="G467" s="99">
        <f>Godišnji!G466</f>
        <v>0</v>
      </c>
      <c r="H467" s="100">
        <f>Godišnji!H466</f>
        <v>180000</v>
      </c>
      <c r="I467" s="98">
        <f t="shared" ref="I467:I468" si="186">SUM(G467:H467)</f>
        <v>180000</v>
      </c>
      <c r="J467" s="52"/>
      <c r="K467" s="53"/>
      <c r="L467" s="101">
        <f t="shared" ref="L467:L468" si="187">SUM(J467:K467)</f>
        <v>0</v>
      </c>
    </row>
    <row r="468" spans="1:12" hidden="1">
      <c r="A468" s="48"/>
      <c r="B468" s="43"/>
      <c r="C468" s="49"/>
      <c r="D468" s="76"/>
      <c r="E468" s="50">
        <v>614100</v>
      </c>
      <c r="F468" s="54" t="s">
        <v>151</v>
      </c>
      <c r="G468" s="99">
        <f>Godišnji!G467</f>
        <v>30000</v>
      </c>
      <c r="H468" s="100">
        <f>Godišnji!H467</f>
        <v>0</v>
      </c>
      <c r="I468" s="98">
        <f t="shared" si="186"/>
        <v>30000</v>
      </c>
      <c r="J468" s="52"/>
      <c r="K468" s="53"/>
      <c r="L468" s="101">
        <f t="shared" si="187"/>
        <v>0</v>
      </c>
    </row>
    <row r="469" spans="1:12" hidden="1">
      <c r="A469" s="40"/>
      <c r="B469" s="41"/>
      <c r="C469" s="42"/>
      <c r="D469" s="76"/>
      <c r="E469" s="44">
        <v>821000</v>
      </c>
      <c r="F469" s="45" t="s">
        <v>85</v>
      </c>
      <c r="G469" s="94">
        <f>SUM(G470:G472)</f>
        <v>2000</v>
      </c>
      <c r="H469" s="95">
        <f t="shared" ref="H469:L469" si="188">SUM(H470:H472)</f>
        <v>892000</v>
      </c>
      <c r="I469" s="96">
        <f t="shared" si="188"/>
        <v>894000</v>
      </c>
      <c r="J469" s="94">
        <f t="shared" si="188"/>
        <v>0</v>
      </c>
      <c r="K469" s="95">
        <f t="shared" si="188"/>
        <v>0</v>
      </c>
      <c r="L469" s="97">
        <f t="shared" si="188"/>
        <v>0</v>
      </c>
    </row>
    <row r="470" spans="1:12" hidden="1">
      <c r="A470" s="48"/>
      <c r="B470" s="43"/>
      <c r="C470" s="49"/>
      <c r="D470" s="76"/>
      <c r="E470" s="50">
        <v>821200</v>
      </c>
      <c r="F470" s="51" t="s">
        <v>86</v>
      </c>
      <c r="G470" s="99">
        <f>Godišnji!G469</f>
        <v>0</v>
      </c>
      <c r="H470" s="100">
        <f>Godišnji!H469</f>
        <v>0</v>
      </c>
      <c r="I470" s="98">
        <f>SUM(G470:H470)</f>
        <v>0</v>
      </c>
      <c r="J470" s="52"/>
      <c r="K470" s="53"/>
      <c r="L470" s="101">
        <f>SUM(J470:K470)</f>
        <v>0</v>
      </c>
    </row>
    <row r="471" spans="1:12" hidden="1">
      <c r="A471" s="48"/>
      <c r="B471" s="43"/>
      <c r="C471" s="49"/>
      <c r="D471" s="76"/>
      <c r="E471" s="50">
        <v>821300</v>
      </c>
      <c r="F471" s="51" t="s">
        <v>87</v>
      </c>
      <c r="G471" s="99">
        <f>Godišnji!G470</f>
        <v>2000</v>
      </c>
      <c r="H471" s="100">
        <f>Godišnji!H470</f>
        <v>0</v>
      </c>
      <c r="I471" s="98">
        <f>SUM(G471:H471)</f>
        <v>2000</v>
      </c>
      <c r="J471" s="52"/>
      <c r="K471" s="53"/>
      <c r="L471" s="101">
        <f>SUM(J471:K471)</f>
        <v>0</v>
      </c>
    </row>
    <row r="472" spans="1:12" ht="12.75" hidden="1" thickBot="1">
      <c r="A472" s="88"/>
      <c r="B472" s="65"/>
      <c r="C472" s="89"/>
      <c r="D472" s="81"/>
      <c r="E472" s="90">
        <v>821600</v>
      </c>
      <c r="F472" s="91" t="s">
        <v>152</v>
      </c>
      <c r="G472" s="103">
        <f>Godišnji!G471</f>
        <v>0</v>
      </c>
      <c r="H472" s="104">
        <f>Godišnji!H471</f>
        <v>892000</v>
      </c>
      <c r="I472" s="132">
        <f>SUM(G472:H472)</f>
        <v>892000</v>
      </c>
      <c r="J472" s="92"/>
      <c r="K472" s="93"/>
      <c r="L472" s="133">
        <f>SUM(J472:K472)</f>
        <v>0</v>
      </c>
    </row>
    <row r="473" spans="1:12" ht="12.75" hidden="1" thickBot="1">
      <c r="A473" s="62"/>
      <c r="B473" s="63"/>
      <c r="C473" s="64"/>
      <c r="D473" s="87"/>
      <c r="E473" s="63"/>
      <c r="F473" s="66" t="s">
        <v>148</v>
      </c>
      <c r="G473" s="106">
        <f>G448+G452+G454+G466+G469</f>
        <v>301140</v>
      </c>
      <c r="H473" s="107">
        <f t="shared" ref="H473:L473" si="189">H448+H452+H454+H466+H469</f>
        <v>1272000</v>
      </c>
      <c r="I473" s="108">
        <f t="shared" si="189"/>
        <v>1573140</v>
      </c>
      <c r="J473" s="106">
        <f t="shared" si="189"/>
        <v>0</v>
      </c>
      <c r="K473" s="107">
        <f t="shared" si="189"/>
        <v>0</v>
      </c>
      <c r="L473" s="109">
        <f t="shared" si="189"/>
        <v>0</v>
      </c>
    </row>
    <row r="474" spans="1:12" hidden="1">
      <c r="D474" s="67"/>
      <c r="L474" s="137"/>
    </row>
    <row r="475" spans="1:12" hidden="1">
      <c r="A475" s="68" t="s">
        <v>153</v>
      </c>
      <c r="B475" s="69" t="s">
        <v>67</v>
      </c>
      <c r="C475" s="70" t="s">
        <v>68</v>
      </c>
      <c r="D475" s="76"/>
      <c r="E475" s="43"/>
      <c r="F475" s="45" t="s">
        <v>154</v>
      </c>
      <c r="G475" s="48"/>
      <c r="H475" s="43"/>
      <c r="I475" s="49"/>
      <c r="J475" s="48"/>
      <c r="K475" s="43"/>
      <c r="L475" s="74"/>
    </row>
    <row r="476" spans="1:12" hidden="1">
      <c r="A476" s="40"/>
      <c r="B476" s="41"/>
      <c r="C476" s="42"/>
      <c r="D476" s="76"/>
      <c r="E476" s="44">
        <v>611000</v>
      </c>
      <c r="F476" s="45" t="s">
        <v>69</v>
      </c>
      <c r="G476" s="94">
        <f>SUM(G477:G479)</f>
        <v>563400</v>
      </c>
      <c r="H476" s="95">
        <f>SUM(H477:H479)</f>
        <v>0</v>
      </c>
      <c r="I476" s="96">
        <f t="shared" ref="I476:L476" si="190">SUM(I477:I479)</f>
        <v>563400</v>
      </c>
      <c r="J476" s="94">
        <f t="shared" si="190"/>
        <v>0</v>
      </c>
      <c r="K476" s="95">
        <f t="shared" si="190"/>
        <v>0</v>
      </c>
      <c r="L476" s="97">
        <f t="shared" si="190"/>
        <v>0</v>
      </c>
    </row>
    <row r="477" spans="1:12" hidden="1">
      <c r="A477" s="48"/>
      <c r="B477" s="43"/>
      <c r="C477" s="49"/>
      <c r="D477" s="76"/>
      <c r="E477" s="50">
        <v>611100</v>
      </c>
      <c r="F477" s="51" t="s">
        <v>70</v>
      </c>
      <c r="G477" s="99">
        <f>Godišnji!G476</f>
        <v>469650</v>
      </c>
      <c r="H477" s="100">
        <f>Godišnji!H476</f>
        <v>0</v>
      </c>
      <c r="I477" s="98">
        <f>SUM(G477:H477)</f>
        <v>469650</v>
      </c>
      <c r="J477" s="52"/>
      <c r="K477" s="53"/>
      <c r="L477" s="101">
        <f>SUM(J477:K477)</f>
        <v>0</v>
      </c>
    </row>
    <row r="478" spans="1:12" hidden="1">
      <c r="A478" s="48"/>
      <c r="B478" s="43"/>
      <c r="C478" s="49"/>
      <c r="D478" s="76"/>
      <c r="E478" s="50">
        <v>611200</v>
      </c>
      <c r="F478" s="51" t="s">
        <v>71</v>
      </c>
      <c r="G478" s="99">
        <f>Godišnji!G477</f>
        <v>93750</v>
      </c>
      <c r="H478" s="100">
        <f>Godišnji!H477</f>
        <v>0</v>
      </c>
      <c r="I478" s="98">
        <f t="shared" ref="I478:I479" si="191">SUM(G478:H478)</f>
        <v>93750</v>
      </c>
      <c r="J478" s="52"/>
      <c r="K478" s="53"/>
      <c r="L478" s="101">
        <f t="shared" ref="L478:L479" si="192">SUM(J478:K478)</f>
        <v>0</v>
      </c>
    </row>
    <row r="479" spans="1:12" hidden="1">
      <c r="A479" s="48"/>
      <c r="B479" s="43"/>
      <c r="C479" s="49"/>
      <c r="D479" s="76"/>
      <c r="E479" s="50">
        <v>611200</v>
      </c>
      <c r="F479" s="51" t="s">
        <v>72</v>
      </c>
      <c r="G479" s="99">
        <f>Godišnji!G478</f>
        <v>0</v>
      </c>
      <c r="H479" s="100">
        <f>Godišnji!H478</f>
        <v>0</v>
      </c>
      <c r="I479" s="98">
        <f t="shared" si="191"/>
        <v>0</v>
      </c>
      <c r="J479" s="52"/>
      <c r="K479" s="53"/>
      <c r="L479" s="101">
        <f t="shared" si="192"/>
        <v>0</v>
      </c>
    </row>
    <row r="480" spans="1:12" hidden="1">
      <c r="A480" s="40"/>
      <c r="B480" s="41"/>
      <c r="C480" s="42"/>
      <c r="D480" s="76"/>
      <c r="E480" s="44">
        <v>612000</v>
      </c>
      <c r="F480" s="45" t="s">
        <v>73</v>
      </c>
      <c r="G480" s="94">
        <f>G481</f>
        <v>50910</v>
      </c>
      <c r="H480" s="95">
        <f>H481</f>
        <v>0</v>
      </c>
      <c r="I480" s="96">
        <f t="shared" ref="I480:L480" si="193">I481</f>
        <v>50910</v>
      </c>
      <c r="J480" s="94">
        <f t="shared" si="193"/>
        <v>0</v>
      </c>
      <c r="K480" s="95">
        <f t="shared" si="193"/>
        <v>0</v>
      </c>
      <c r="L480" s="97">
        <f t="shared" si="193"/>
        <v>0</v>
      </c>
    </row>
    <row r="481" spans="1:12" hidden="1">
      <c r="A481" s="48"/>
      <c r="B481" s="43"/>
      <c r="C481" s="49"/>
      <c r="D481" s="76"/>
      <c r="E481" s="50">
        <v>612100</v>
      </c>
      <c r="F481" s="51" t="s">
        <v>73</v>
      </c>
      <c r="G481" s="99">
        <f>Godišnji!G480</f>
        <v>50910</v>
      </c>
      <c r="H481" s="100">
        <f>Godišnji!H480</f>
        <v>0</v>
      </c>
      <c r="I481" s="98">
        <f>SUM(G481:H481)</f>
        <v>50910</v>
      </c>
      <c r="J481" s="52"/>
      <c r="K481" s="53"/>
      <c r="L481" s="101">
        <f>SUM(J481:K481)</f>
        <v>0</v>
      </c>
    </row>
    <row r="482" spans="1:12" hidden="1">
      <c r="A482" s="40"/>
      <c r="B482" s="41"/>
      <c r="C482" s="42"/>
      <c r="D482" s="76"/>
      <c r="E482" s="44">
        <v>613000</v>
      </c>
      <c r="F482" s="45" t="s">
        <v>74</v>
      </c>
      <c r="G482" s="94">
        <f t="shared" ref="G482:L482" si="194">SUM(G483:G492)</f>
        <v>73990</v>
      </c>
      <c r="H482" s="95">
        <f t="shared" si="194"/>
        <v>0</v>
      </c>
      <c r="I482" s="96">
        <f t="shared" si="194"/>
        <v>73990</v>
      </c>
      <c r="J482" s="94">
        <f t="shared" si="194"/>
        <v>0</v>
      </c>
      <c r="K482" s="95">
        <f t="shared" si="194"/>
        <v>0</v>
      </c>
      <c r="L482" s="97">
        <f t="shared" si="194"/>
        <v>0</v>
      </c>
    </row>
    <row r="483" spans="1:12" hidden="1">
      <c r="A483" s="48"/>
      <c r="B483" s="43"/>
      <c r="C483" s="49"/>
      <c r="D483" s="76"/>
      <c r="E483" s="50">
        <v>613100</v>
      </c>
      <c r="F483" s="54" t="s">
        <v>75</v>
      </c>
      <c r="G483" s="99">
        <f>Godišnji!G482</f>
        <v>10500</v>
      </c>
      <c r="H483" s="100">
        <f>Godišnji!H482</f>
        <v>0</v>
      </c>
      <c r="I483" s="98">
        <f t="shared" ref="I483:I492" si="195">SUM(G483:H483)</f>
        <v>10500</v>
      </c>
      <c r="J483" s="52"/>
      <c r="K483" s="53"/>
      <c r="L483" s="101">
        <f t="shared" ref="L483:L492" si="196">SUM(J483:K483)</f>
        <v>0</v>
      </c>
    </row>
    <row r="484" spans="1:12" hidden="1">
      <c r="A484" s="48"/>
      <c r="B484" s="43"/>
      <c r="C484" s="49"/>
      <c r="D484" s="76"/>
      <c r="E484" s="50">
        <v>613200</v>
      </c>
      <c r="F484" s="54" t="s">
        <v>76</v>
      </c>
      <c r="G484" s="99">
        <f>Godišnji!G483</f>
        <v>0</v>
      </c>
      <c r="H484" s="100">
        <f>Godišnji!H483</f>
        <v>0</v>
      </c>
      <c r="I484" s="98">
        <f t="shared" si="195"/>
        <v>0</v>
      </c>
      <c r="J484" s="52"/>
      <c r="K484" s="53"/>
      <c r="L484" s="101">
        <f t="shared" si="196"/>
        <v>0</v>
      </c>
    </row>
    <row r="485" spans="1:12" hidden="1">
      <c r="A485" s="48"/>
      <c r="B485" s="43"/>
      <c r="C485" s="49"/>
      <c r="D485" s="76"/>
      <c r="E485" s="50">
        <v>613300</v>
      </c>
      <c r="F485" s="54" t="s">
        <v>77</v>
      </c>
      <c r="G485" s="99">
        <f>Godišnji!G484</f>
        <v>6500</v>
      </c>
      <c r="H485" s="100">
        <f>Godišnji!H484</f>
        <v>0</v>
      </c>
      <c r="I485" s="98">
        <f t="shared" si="195"/>
        <v>6500</v>
      </c>
      <c r="J485" s="52"/>
      <c r="K485" s="53"/>
      <c r="L485" s="101">
        <f t="shared" si="196"/>
        <v>0</v>
      </c>
    </row>
    <row r="486" spans="1:12" hidden="1">
      <c r="A486" s="48"/>
      <c r="B486" s="43"/>
      <c r="C486" s="49"/>
      <c r="D486" s="76"/>
      <c r="E486" s="50">
        <v>613400</v>
      </c>
      <c r="F486" s="54" t="s">
        <v>78</v>
      </c>
      <c r="G486" s="99">
        <f>Godišnji!G485</f>
        <v>2100</v>
      </c>
      <c r="H486" s="100">
        <f>Godišnji!H485</f>
        <v>0</v>
      </c>
      <c r="I486" s="98">
        <f t="shared" si="195"/>
        <v>2100</v>
      </c>
      <c r="J486" s="52"/>
      <c r="K486" s="53"/>
      <c r="L486" s="101">
        <f t="shared" si="196"/>
        <v>0</v>
      </c>
    </row>
    <row r="487" spans="1:12" hidden="1">
      <c r="A487" s="48"/>
      <c r="B487" s="43"/>
      <c r="C487" s="49"/>
      <c r="D487" s="76"/>
      <c r="E487" s="50">
        <v>613500</v>
      </c>
      <c r="F487" s="54" t="s">
        <v>79</v>
      </c>
      <c r="G487" s="99">
        <f>Godišnji!G486</f>
        <v>1890</v>
      </c>
      <c r="H487" s="100">
        <f>Godišnji!H486</f>
        <v>0</v>
      </c>
      <c r="I487" s="98">
        <f t="shared" si="195"/>
        <v>1890</v>
      </c>
      <c r="J487" s="52"/>
      <c r="K487" s="53"/>
      <c r="L487" s="101">
        <f t="shared" si="196"/>
        <v>0</v>
      </c>
    </row>
    <row r="488" spans="1:12" hidden="1">
      <c r="A488" s="48"/>
      <c r="B488" s="43"/>
      <c r="C488" s="49"/>
      <c r="D488" s="76"/>
      <c r="E488" s="50">
        <v>613600</v>
      </c>
      <c r="F488" s="54" t="s">
        <v>82</v>
      </c>
      <c r="G488" s="99">
        <f>Godišnji!G487</f>
        <v>5500</v>
      </c>
      <c r="H488" s="100">
        <f>Godišnji!H487</f>
        <v>0</v>
      </c>
      <c r="I488" s="98">
        <f t="shared" si="195"/>
        <v>5500</v>
      </c>
      <c r="J488" s="52"/>
      <c r="K488" s="53"/>
      <c r="L488" s="101">
        <f t="shared" si="196"/>
        <v>0</v>
      </c>
    </row>
    <row r="489" spans="1:12" hidden="1">
      <c r="A489" s="48"/>
      <c r="B489" s="43"/>
      <c r="C489" s="49"/>
      <c r="D489" s="76"/>
      <c r="E489" s="50">
        <v>613700</v>
      </c>
      <c r="F489" s="54" t="s">
        <v>80</v>
      </c>
      <c r="G489" s="99">
        <f>Godišnji!G488</f>
        <v>7500</v>
      </c>
      <c r="H489" s="100">
        <f>Godišnji!H488</f>
        <v>0</v>
      </c>
      <c r="I489" s="98">
        <f t="shared" si="195"/>
        <v>7500</v>
      </c>
      <c r="J489" s="52"/>
      <c r="K489" s="53"/>
      <c r="L489" s="101">
        <f t="shared" si="196"/>
        <v>0</v>
      </c>
    </row>
    <row r="490" spans="1:12" hidden="1">
      <c r="A490" s="48"/>
      <c r="B490" s="43"/>
      <c r="C490" s="49"/>
      <c r="D490" s="76"/>
      <c r="E490" s="50">
        <v>613800</v>
      </c>
      <c r="F490" s="54" t="s">
        <v>83</v>
      </c>
      <c r="G490" s="99">
        <f>Godišnji!G489</f>
        <v>0</v>
      </c>
      <c r="H490" s="100">
        <f>Godišnji!H489</f>
        <v>0</v>
      </c>
      <c r="I490" s="98">
        <f t="shared" si="195"/>
        <v>0</v>
      </c>
      <c r="J490" s="52"/>
      <c r="K490" s="53"/>
      <c r="L490" s="101">
        <f t="shared" si="196"/>
        <v>0</v>
      </c>
    </row>
    <row r="491" spans="1:12" hidden="1">
      <c r="A491" s="48"/>
      <c r="B491" s="43"/>
      <c r="C491" s="49"/>
      <c r="D491" s="76"/>
      <c r="E491" s="50">
        <v>613900</v>
      </c>
      <c r="F491" s="54" t="s">
        <v>81</v>
      </c>
      <c r="G491" s="99">
        <f>Godišnji!G490</f>
        <v>40000</v>
      </c>
      <c r="H491" s="100">
        <f>Godišnji!H490</f>
        <v>0</v>
      </c>
      <c r="I491" s="98">
        <f t="shared" si="195"/>
        <v>40000</v>
      </c>
      <c r="J491" s="52"/>
      <c r="K491" s="53"/>
      <c r="L491" s="101">
        <f t="shared" si="196"/>
        <v>0</v>
      </c>
    </row>
    <row r="492" spans="1:12" hidden="1">
      <c r="A492" s="48"/>
      <c r="B492" s="43"/>
      <c r="C492" s="49"/>
      <c r="D492" s="76"/>
      <c r="E492" s="50">
        <v>613900</v>
      </c>
      <c r="F492" s="54" t="s">
        <v>84</v>
      </c>
      <c r="G492" s="99">
        <f>Godišnji!G491</f>
        <v>0</v>
      </c>
      <c r="H492" s="100">
        <f>Godišnji!H491</f>
        <v>0</v>
      </c>
      <c r="I492" s="98">
        <f t="shared" si="195"/>
        <v>0</v>
      </c>
      <c r="J492" s="52"/>
      <c r="K492" s="53"/>
      <c r="L492" s="101">
        <f t="shared" si="196"/>
        <v>0</v>
      </c>
    </row>
    <row r="493" spans="1:12" hidden="1">
      <c r="A493" s="40"/>
      <c r="B493" s="41"/>
      <c r="C493" s="42"/>
      <c r="D493" s="76"/>
      <c r="E493" s="44">
        <v>614000</v>
      </c>
      <c r="F493" s="45" t="s">
        <v>93</v>
      </c>
      <c r="G493" s="94">
        <f t="shared" ref="G493:L493" si="197">SUM(G494:G497)</f>
        <v>1698870</v>
      </c>
      <c r="H493" s="95">
        <f t="shared" si="197"/>
        <v>451130</v>
      </c>
      <c r="I493" s="96">
        <f t="shared" si="197"/>
        <v>2150000</v>
      </c>
      <c r="J493" s="94">
        <f t="shared" si="197"/>
        <v>0</v>
      </c>
      <c r="K493" s="95">
        <f t="shared" si="197"/>
        <v>0</v>
      </c>
      <c r="L493" s="97">
        <f t="shared" si="197"/>
        <v>0</v>
      </c>
    </row>
    <row r="494" spans="1:12" hidden="1">
      <c r="A494" s="48"/>
      <c r="B494" s="43"/>
      <c r="C494" s="49"/>
      <c r="D494" s="76"/>
      <c r="E494" s="50">
        <v>614100</v>
      </c>
      <c r="F494" s="54" t="s">
        <v>156</v>
      </c>
      <c r="G494" s="99">
        <f>Godišnji!G493</f>
        <v>0</v>
      </c>
      <c r="H494" s="100">
        <f>Godišnji!H493</f>
        <v>150000</v>
      </c>
      <c r="I494" s="98">
        <f t="shared" ref="I494:I497" si="198">SUM(G494:H494)</f>
        <v>150000</v>
      </c>
      <c r="J494" s="52"/>
      <c r="K494" s="53"/>
      <c r="L494" s="101">
        <f t="shared" ref="L494:L497" si="199">SUM(J494:K494)</f>
        <v>0</v>
      </c>
    </row>
    <row r="495" spans="1:12" hidden="1">
      <c r="A495" s="48"/>
      <c r="B495" s="43"/>
      <c r="C495" s="49"/>
      <c r="D495" s="76"/>
      <c r="E495" s="50">
        <v>614500</v>
      </c>
      <c r="F495" s="54" t="s">
        <v>157</v>
      </c>
      <c r="G495" s="99">
        <f>Godišnji!G494</f>
        <v>1100000</v>
      </c>
      <c r="H495" s="100">
        <f>Godišnji!H494</f>
        <v>0</v>
      </c>
      <c r="I495" s="98">
        <f t="shared" si="198"/>
        <v>1100000</v>
      </c>
      <c r="J495" s="52"/>
      <c r="K495" s="53"/>
      <c r="L495" s="101">
        <f t="shared" si="199"/>
        <v>0</v>
      </c>
    </row>
    <row r="496" spans="1:12" hidden="1">
      <c r="A496" s="48"/>
      <c r="B496" s="43"/>
      <c r="C496" s="49"/>
      <c r="D496" s="76"/>
      <c r="E496" s="50">
        <v>614500</v>
      </c>
      <c r="F496" s="54" t="s">
        <v>158</v>
      </c>
      <c r="G496" s="99">
        <f>Godišnji!G495</f>
        <v>292370</v>
      </c>
      <c r="H496" s="100">
        <f>Godišnji!H495</f>
        <v>207630</v>
      </c>
      <c r="I496" s="98">
        <f t="shared" si="198"/>
        <v>500000</v>
      </c>
      <c r="J496" s="52"/>
      <c r="K496" s="53"/>
      <c r="L496" s="101">
        <f t="shared" si="199"/>
        <v>0</v>
      </c>
    </row>
    <row r="497" spans="1:12" hidden="1">
      <c r="A497" s="48"/>
      <c r="B497" s="43"/>
      <c r="C497" s="49"/>
      <c r="D497" s="76"/>
      <c r="E497" s="50">
        <v>614500</v>
      </c>
      <c r="F497" s="54" t="s">
        <v>159</v>
      </c>
      <c r="G497" s="99">
        <f>Godišnji!G496</f>
        <v>306500</v>
      </c>
      <c r="H497" s="100">
        <f>Godišnji!H496</f>
        <v>93500</v>
      </c>
      <c r="I497" s="98">
        <f t="shared" si="198"/>
        <v>400000</v>
      </c>
      <c r="J497" s="52"/>
      <c r="K497" s="53"/>
      <c r="L497" s="101">
        <f t="shared" si="199"/>
        <v>0</v>
      </c>
    </row>
    <row r="498" spans="1:12" hidden="1">
      <c r="A498" s="40"/>
      <c r="B498" s="41"/>
      <c r="C498" s="42"/>
      <c r="D498" s="76"/>
      <c r="E498" s="44">
        <v>821000</v>
      </c>
      <c r="F498" s="45" t="s">
        <v>85</v>
      </c>
      <c r="G498" s="94">
        <f>SUM(G499:G500)</f>
        <v>13000</v>
      </c>
      <c r="H498" s="95">
        <f>SUM(H499:H500)</f>
        <v>0</v>
      </c>
      <c r="I498" s="96">
        <f t="shared" ref="I498:L498" si="200">SUM(I499:I500)</f>
        <v>13000</v>
      </c>
      <c r="J498" s="94">
        <f t="shared" si="200"/>
        <v>0</v>
      </c>
      <c r="K498" s="95">
        <f t="shared" si="200"/>
        <v>0</v>
      </c>
      <c r="L498" s="97">
        <f t="shared" si="200"/>
        <v>0</v>
      </c>
    </row>
    <row r="499" spans="1:12" hidden="1">
      <c r="A499" s="48"/>
      <c r="B499" s="43"/>
      <c r="C499" s="49"/>
      <c r="D499" s="76"/>
      <c r="E499" s="50">
        <v>821200</v>
      </c>
      <c r="F499" s="51" t="s">
        <v>86</v>
      </c>
      <c r="G499" s="99">
        <f>Godišnji!G498</f>
        <v>0</v>
      </c>
      <c r="H499" s="100">
        <f>Godišnji!H498</f>
        <v>0</v>
      </c>
      <c r="I499" s="98">
        <f>SUM(G499:H499)</f>
        <v>0</v>
      </c>
      <c r="J499" s="52"/>
      <c r="K499" s="53"/>
      <c r="L499" s="101">
        <f>SUM(J499:K499)</f>
        <v>0</v>
      </c>
    </row>
    <row r="500" spans="1:12" ht="12.75" hidden="1" thickBot="1">
      <c r="A500" s="55"/>
      <c r="B500" s="56"/>
      <c r="C500" s="57"/>
      <c r="D500" s="81"/>
      <c r="E500" s="58">
        <v>821300</v>
      </c>
      <c r="F500" s="59" t="s">
        <v>87</v>
      </c>
      <c r="G500" s="103">
        <f>Godišnji!G499</f>
        <v>13000</v>
      </c>
      <c r="H500" s="104">
        <f>Godišnji!H499</f>
        <v>0</v>
      </c>
      <c r="I500" s="102">
        <f>SUM(G500:H500)</f>
        <v>13000</v>
      </c>
      <c r="J500" s="60"/>
      <c r="K500" s="61"/>
      <c r="L500" s="105">
        <f>SUM(J500:K500)</f>
        <v>0</v>
      </c>
    </row>
    <row r="501" spans="1:12" ht="12.75" hidden="1" thickBot="1">
      <c r="A501" s="62"/>
      <c r="B501" s="63"/>
      <c r="C501" s="64"/>
      <c r="D501" s="87"/>
      <c r="E501" s="63"/>
      <c r="F501" s="66" t="s">
        <v>155</v>
      </c>
      <c r="G501" s="106">
        <f>G476+G480+G482+G493+G498</f>
        <v>2400170</v>
      </c>
      <c r="H501" s="107">
        <f t="shared" ref="H501:L501" si="201">H476+H480+H482+H493+H498</f>
        <v>451130</v>
      </c>
      <c r="I501" s="108">
        <f t="shared" si="201"/>
        <v>2851300</v>
      </c>
      <c r="J501" s="106">
        <f t="shared" si="201"/>
        <v>0</v>
      </c>
      <c r="K501" s="107">
        <f t="shared" si="201"/>
        <v>0</v>
      </c>
      <c r="L501" s="109">
        <f t="shared" si="201"/>
        <v>0</v>
      </c>
    </row>
    <row r="502" spans="1:12" hidden="1">
      <c r="D502" s="67"/>
      <c r="L502" s="137"/>
    </row>
    <row r="503" spans="1:12" hidden="1">
      <c r="A503" s="68" t="s">
        <v>160</v>
      </c>
      <c r="B503" s="69" t="s">
        <v>67</v>
      </c>
      <c r="C503" s="70" t="s">
        <v>68</v>
      </c>
      <c r="D503" s="76"/>
      <c r="E503" s="43"/>
      <c r="F503" s="45" t="s">
        <v>161</v>
      </c>
      <c r="G503" s="48"/>
      <c r="H503" s="43"/>
      <c r="I503" s="49"/>
      <c r="J503" s="48"/>
      <c r="K503" s="43"/>
      <c r="L503" s="74"/>
    </row>
    <row r="504" spans="1:12" hidden="1">
      <c r="A504" s="40"/>
      <c r="B504" s="41"/>
      <c r="C504" s="42"/>
      <c r="D504" s="76"/>
      <c r="E504" s="44">
        <v>611000</v>
      </c>
      <c r="F504" s="45" t="s">
        <v>69</v>
      </c>
      <c r="G504" s="94">
        <f>SUM(G505:G507)</f>
        <v>276210</v>
      </c>
      <c r="H504" s="95">
        <f>SUM(H505:H507)</f>
        <v>0</v>
      </c>
      <c r="I504" s="96">
        <f t="shared" ref="I504:L504" si="202">SUM(I505:I507)</f>
        <v>276210</v>
      </c>
      <c r="J504" s="94">
        <f t="shared" si="202"/>
        <v>0</v>
      </c>
      <c r="K504" s="95">
        <f t="shared" si="202"/>
        <v>0</v>
      </c>
      <c r="L504" s="97">
        <f t="shared" si="202"/>
        <v>0</v>
      </c>
    </row>
    <row r="505" spans="1:12" hidden="1">
      <c r="A505" s="48"/>
      <c r="B505" s="43"/>
      <c r="C505" s="49"/>
      <c r="D505" s="76"/>
      <c r="E505" s="50">
        <v>611100</v>
      </c>
      <c r="F505" s="51" t="s">
        <v>70</v>
      </c>
      <c r="G505" s="99">
        <f>Godišnji!G504</f>
        <v>237630</v>
      </c>
      <c r="H505" s="100">
        <f>Godišnji!H504</f>
        <v>0</v>
      </c>
      <c r="I505" s="98">
        <f>SUM(G505:H505)</f>
        <v>237630</v>
      </c>
      <c r="J505" s="52"/>
      <c r="K505" s="53"/>
      <c r="L505" s="101">
        <f>SUM(J505:K505)</f>
        <v>0</v>
      </c>
    </row>
    <row r="506" spans="1:12" hidden="1">
      <c r="A506" s="48"/>
      <c r="B506" s="43"/>
      <c r="C506" s="49"/>
      <c r="D506" s="76"/>
      <c r="E506" s="50">
        <v>611200</v>
      </c>
      <c r="F506" s="51" t="s">
        <v>71</v>
      </c>
      <c r="G506" s="99">
        <f>Godišnji!G505</f>
        <v>38580</v>
      </c>
      <c r="H506" s="100">
        <f>Godišnji!H505</f>
        <v>0</v>
      </c>
      <c r="I506" s="98">
        <f t="shared" ref="I506:I507" si="203">SUM(G506:H506)</f>
        <v>38580</v>
      </c>
      <c r="J506" s="52"/>
      <c r="K506" s="53"/>
      <c r="L506" s="101">
        <f t="shared" ref="L506:L507" si="204">SUM(J506:K506)</f>
        <v>0</v>
      </c>
    </row>
    <row r="507" spans="1:12" hidden="1">
      <c r="A507" s="48"/>
      <c r="B507" s="43"/>
      <c r="C507" s="49"/>
      <c r="D507" s="76"/>
      <c r="E507" s="50">
        <v>611200</v>
      </c>
      <c r="F507" s="51" t="s">
        <v>72</v>
      </c>
      <c r="G507" s="99">
        <f>Godišnji!G506</f>
        <v>0</v>
      </c>
      <c r="H507" s="100">
        <f>Godišnji!H506</f>
        <v>0</v>
      </c>
      <c r="I507" s="98">
        <f t="shared" si="203"/>
        <v>0</v>
      </c>
      <c r="J507" s="52"/>
      <c r="K507" s="53"/>
      <c r="L507" s="101">
        <f t="shared" si="204"/>
        <v>0</v>
      </c>
    </row>
    <row r="508" spans="1:12" hidden="1">
      <c r="A508" s="40"/>
      <c r="B508" s="41"/>
      <c r="C508" s="42"/>
      <c r="D508" s="76"/>
      <c r="E508" s="44">
        <v>612000</v>
      </c>
      <c r="F508" s="45" t="s">
        <v>73</v>
      </c>
      <c r="G508" s="94">
        <f>G509</f>
        <v>25030</v>
      </c>
      <c r="H508" s="95">
        <f>H509</f>
        <v>0</v>
      </c>
      <c r="I508" s="96">
        <f t="shared" ref="I508:L508" si="205">I509</f>
        <v>25030</v>
      </c>
      <c r="J508" s="94">
        <f t="shared" si="205"/>
        <v>0</v>
      </c>
      <c r="K508" s="95">
        <f t="shared" si="205"/>
        <v>0</v>
      </c>
      <c r="L508" s="97">
        <f t="shared" si="205"/>
        <v>0</v>
      </c>
    </row>
    <row r="509" spans="1:12" hidden="1">
      <c r="A509" s="48"/>
      <c r="B509" s="43"/>
      <c r="C509" s="49"/>
      <c r="D509" s="76"/>
      <c r="E509" s="50">
        <v>612100</v>
      </c>
      <c r="F509" s="51" t="s">
        <v>73</v>
      </c>
      <c r="G509" s="99">
        <f>Godišnji!G508</f>
        <v>25030</v>
      </c>
      <c r="H509" s="100">
        <f>Godišnji!H508</f>
        <v>0</v>
      </c>
      <c r="I509" s="98">
        <f>SUM(G509:H509)</f>
        <v>25030</v>
      </c>
      <c r="J509" s="52"/>
      <c r="K509" s="53"/>
      <c r="L509" s="101">
        <f>SUM(J509:K509)</f>
        <v>0</v>
      </c>
    </row>
    <row r="510" spans="1:12" hidden="1">
      <c r="A510" s="40"/>
      <c r="B510" s="41"/>
      <c r="C510" s="42"/>
      <c r="D510" s="76"/>
      <c r="E510" s="44">
        <v>613000</v>
      </c>
      <c r="F510" s="45" t="s">
        <v>74</v>
      </c>
      <c r="G510" s="94">
        <f>SUM(G511:G521)</f>
        <v>36300</v>
      </c>
      <c r="H510" s="95">
        <f>SUM(H511:H521)</f>
        <v>55000</v>
      </c>
      <c r="I510" s="96">
        <f t="shared" ref="I510:L510" si="206">SUM(I511:I521)</f>
        <v>91300</v>
      </c>
      <c r="J510" s="94">
        <f t="shared" si="206"/>
        <v>0</v>
      </c>
      <c r="K510" s="95">
        <f t="shared" si="206"/>
        <v>0</v>
      </c>
      <c r="L510" s="97">
        <f t="shared" si="206"/>
        <v>0</v>
      </c>
    </row>
    <row r="511" spans="1:12" hidden="1">
      <c r="A511" s="48"/>
      <c r="B511" s="43"/>
      <c r="C511" s="49"/>
      <c r="D511" s="76"/>
      <c r="E511" s="50">
        <v>613100</v>
      </c>
      <c r="F511" s="54" t="s">
        <v>75</v>
      </c>
      <c r="G511" s="99">
        <f>Godišnji!G510</f>
        <v>4500</v>
      </c>
      <c r="H511" s="100">
        <f>Godišnji!H510</f>
        <v>0</v>
      </c>
      <c r="I511" s="98">
        <f t="shared" ref="I511:I521" si="207">SUM(G511:H511)</f>
        <v>4500</v>
      </c>
      <c r="J511" s="52"/>
      <c r="K511" s="53"/>
      <c r="L511" s="101">
        <f t="shared" ref="L511:L521" si="208">SUM(J511:K511)</f>
        <v>0</v>
      </c>
    </row>
    <row r="512" spans="1:12" hidden="1">
      <c r="A512" s="48"/>
      <c r="B512" s="43"/>
      <c r="C512" s="49"/>
      <c r="D512" s="76"/>
      <c r="E512" s="50">
        <v>613200</v>
      </c>
      <c r="F512" s="54" t="s">
        <v>76</v>
      </c>
      <c r="G512" s="99">
        <f>Godišnji!G511</f>
        <v>0</v>
      </c>
      <c r="H512" s="100">
        <f>Godišnji!H511</f>
        <v>0</v>
      </c>
      <c r="I512" s="98">
        <f t="shared" si="207"/>
        <v>0</v>
      </c>
      <c r="J512" s="52"/>
      <c r="K512" s="53"/>
      <c r="L512" s="101">
        <f t="shared" si="208"/>
        <v>0</v>
      </c>
    </row>
    <row r="513" spans="1:12" hidden="1">
      <c r="A513" s="48"/>
      <c r="B513" s="43"/>
      <c r="C513" s="49"/>
      <c r="D513" s="76"/>
      <c r="E513" s="50">
        <v>613300</v>
      </c>
      <c r="F513" s="54" t="s">
        <v>77</v>
      </c>
      <c r="G513" s="99">
        <f>Godišnji!G512</f>
        <v>4100</v>
      </c>
      <c r="H513" s="100">
        <f>Godišnji!H512</f>
        <v>0</v>
      </c>
      <c r="I513" s="98">
        <f t="shared" si="207"/>
        <v>4100</v>
      </c>
      <c r="J513" s="52"/>
      <c r="K513" s="53"/>
      <c r="L513" s="101">
        <f t="shared" si="208"/>
        <v>0</v>
      </c>
    </row>
    <row r="514" spans="1:12" hidden="1">
      <c r="A514" s="48"/>
      <c r="B514" s="43"/>
      <c r="C514" s="49"/>
      <c r="D514" s="76"/>
      <c r="E514" s="50">
        <v>613400</v>
      </c>
      <c r="F514" s="54" t="s">
        <v>78</v>
      </c>
      <c r="G514" s="99">
        <f>Godišnji!G513</f>
        <v>7700</v>
      </c>
      <c r="H514" s="100">
        <f>Godišnji!H513</f>
        <v>0</v>
      </c>
      <c r="I514" s="98">
        <f t="shared" si="207"/>
        <v>7700</v>
      </c>
      <c r="J514" s="52"/>
      <c r="K514" s="53"/>
      <c r="L514" s="101">
        <f t="shared" si="208"/>
        <v>0</v>
      </c>
    </row>
    <row r="515" spans="1:12" hidden="1">
      <c r="A515" s="48"/>
      <c r="B515" s="43"/>
      <c r="C515" s="49"/>
      <c r="D515" s="76"/>
      <c r="E515" s="50">
        <v>613500</v>
      </c>
      <c r="F515" s="54" t="s">
        <v>79</v>
      </c>
      <c r="G515" s="99">
        <f>Godišnji!G514</f>
        <v>0</v>
      </c>
      <c r="H515" s="100">
        <f>Godišnji!H514</f>
        <v>0</v>
      </c>
      <c r="I515" s="98">
        <f t="shared" si="207"/>
        <v>0</v>
      </c>
      <c r="J515" s="52"/>
      <c r="K515" s="53"/>
      <c r="L515" s="101">
        <f t="shared" si="208"/>
        <v>0</v>
      </c>
    </row>
    <row r="516" spans="1:12" hidden="1">
      <c r="A516" s="48"/>
      <c r="B516" s="43"/>
      <c r="C516" s="49"/>
      <c r="D516" s="76"/>
      <c r="E516" s="50">
        <v>613600</v>
      </c>
      <c r="F516" s="54" t="s">
        <v>82</v>
      </c>
      <c r="G516" s="99">
        <f>Godišnji!G515</f>
        <v>0</v>
      </c>
      <c r="H516" s="100">
        <f>Godišnji!H515</f>
        <v>0</v>
      </c>
      <c r="I516" s="98">
        <f t="shared" si="207"/>
        <v>0</v>
      </c>
      <c r="J516" s="52"/>
      <c r="K516" s="53"/>
      <c r="L516" s="101">
        <f t="shared" si="208"/>
        <v>0</v>
      </c>
    </row>
    <row r="517" spans="1:12" hidden="1">
      <c r="A517" s="48"/>
      <c r="B517" s="43"/>
      <c r="C517" s="49"/>
      <c r="D517" s="76"/>
      <c r="E517" s="50">
        <v>613700</v>
      </c>
      <c r="F517" s="54" t="s">
        <v>80</v>
      </c>
      <c r="G517" s="99">
        <f>Godišnji!G516</f>
        <v>1000</v>
      </c>
      <c r="H517" s="100">
        <f>Godišnji!H516</f>
        <v>0</v>
      </c>
      <c r="I517" s="98">
        <f t="shared" si="207"/>
        <v>1000</v>
      </c>
      <c r="J517" s="52"/>
      <c r="K517" s="53"/>
      <c r="L517" s="101">
        <f t="shared" si="208"/>
        <v>0</v>
      </c>
    </row>
    <row r="518" spans="1:12" hidden="1">
      <c r="A518" s="48"/>
      <c r="B518" s="43"/>
      <c r="C518" s="49"/>
      <c r="D518" s="76"/>
      <c r="E518" s="50">
        <v>613800</v>
      </c>
      <c r="F518" s="54" t="s">
        <v>83</v>
      </c>
      <c r="G518" s="99">
        <f>Godišnji!G517</f>
        <v>0</v>
      </c>
      <c r="H518" s="100">
        <f>Godišnji!H517</f>
        <v>0</v>
      </c>
      <c r="I518" s="98">
        <f t="shared" si="207"/>
        <v>0</v>
      </c>
      <c r="J518" s="52"/>
      <c r="K518" s="53"/>
      <c r="L518" s="101">
        <f t="shared" si="208"/>
        <v>0</v>
      </c>
    </row>
    <row r="519" spans="1:12" hidden="1">
      <c r="A519" s="48"/>
      <c r="B519" s="43"/>
      <c r="C519" s="49"/>
      <c r="D519" s="76"/>
      <c r="E519" s="50">
        <v>613900</v>
      </c>
      <c r="F519" s="54" t="s">
        <v>81</v>
      </c>
      <c r="G519" s="99">
        <f>Godišnji!G518</f>
        <v>19000</v>
      </c>
      <c r="H519" s="100">
        <f>Godišnji!H518</f>
        <v>0</v>
      </c>
      <c r="I519" s="98">
        <f t="shared" si="207"/>
        <v>19000</v>
      </c>
      <c r="J519" s="52"/>
      <c r="K519" s="53"/>
      <c r="L519" s="101">
        <f t="shared" si="208"/>
        <v>0</v>
      </c>
    </row>
    <row r="520" spans="1:12" hidden="1">
      <c r="A520" s="48"/>
      <c r="B520" s="43"/>
      <c r="C520" s="49"/>
      <c r="D520" s="76"/>
      <c r="E520" s="50">
        <v>613900</v>
      </c>
      <c r="F520" s="54" t="s">
        <v>163</v>
      </c>
      <c r="G520" s="99">
        <f>Godišnji!G519</f>
        <v>0</v>
      </c>
      <c r="H520" s="100">
        <f>Godišnji!H519</f>
        <v>55000</v>
      </c>
      <c r="I520" s="98">
        <f t="shared" si="207"/>
        <v>55000</v>
      </c>
      <c r="J520" s="52"/>
      <c r="K520" s="53"/>
      <c r="L520" s="101">
        <f t="shared" si="208"/>
        <v>0</v>
      </c>
    </row>
    <row r="521" spans="1:12" hidden="1">
      <c r="A521" s="48"/>
      <c r="B521" s="43"/>
      <c r="C521" s="49"/>
      <c r="D521" s="76"/>
      <c r="E521" s="50">
        <v>613900</v>
      </c>
      <c r="F521" s="54" t="s">
        <v>84</v>
      </c>
      <c r="G521" s="99">
        <f>Godišnji!G520</f>
        <v>0</v>
      </c>
      <c r="H521" s="100">
        <f>Godišnji!H520</f>
        <v>0</v>
      </c>
      <c r="I521" s="98">
        <f t="shared" si="207"/>
        <v>0</v>
      </c>
      <c r="J521" s="52"/>
      <c r="K521" s="53"/>
      <c r="L521" s="101">
        <f t="shared" si="208"/>
        <v>0</v>
      </c>
    </row>
    <row r="522" spans="1:12" hidden="1">
      <c r="A522" s="40"/>
      <c r="B522" s="41"/>
      <c r="C522" s="42"/>
      <c r="D522" s="76"/>
      <c r="E522" s="44">
        <v>614000</v>
      </c>
      <c r="F522" s="45" t="s">
        <v>93</v>
      </c>
      <c r="G522" s="94">
        <f t="shared" ref="G522:L522" si="209">SUM(G523:G529)</f>
        <v>1210000</v>
      </c>
      <c r="H522" s="95">
        <f t="shared" si="209"/>
        <v>0</v>
      </c>
      <c r="I522" s="96">
        <f t="shared" si="209"/>
        <v>1210000</v>
      </c>
      <c r="J522" s="94">
        <f t="shared" si="209"/>
        <v>0</v>
      </c>
      <c r="K522" s="95">
        <f t="shared" si="209"/>
        <v>0</v>
      </c>
      <c r="L522" s="97">
        <f t="shared" si="209"/>
        <v>0</v>
      </c>
    </row>
    <row r="523" spans="1:12" hidden="1">
      <c r="A523" s="48"/>
      <c r="B523" s="43"/>
      <c r="C523" s="49"/>
      <c r="D523" s="76"/>
      <c r="E523" s="50">
        <v>614100</v>
      </c>
      <c r="F523" s="54" t="s">
        <v>164</v>
      </c>
      <c r="G523" s="99">
        <f>Godišnji!G522</f>
        <v>160000</v>
      </c>
      <c r="H523" s="100">
        <f>Godišnji!H522</f>
        <v>0</v>
      </c>
      <c r="I523" s="98">
        <f t="shared" ref="I523:I529" si="210">SUM(G523:H523)</f>
        <v>160000</v>
      </c>
      <c r="J523" s="52"/>
      <c r="K523" s="53"/>
      <c r="L523" s="101">
        <f t="shared" ref="L523:L529" si="211">SUM(J523:K523)</f>
        <v>0</v>
      </c>
    </row>
    <row r="524" spans="1:12" hidden="1">
      <c r="A524" s="48"/>
      <c r="B524" s="43"/>
      <c r="C524" s="49"/>
      <c r="D524" s="76"/>
      <c r="E524" s="50">
        <v>614100</v>
      </c>
      <c r="F524" s="54" t="s">
        <v>165</v>
      </c>
      <c r="G524" s="99">
        <f>Godišnji!G523</f>
        <v>350000</v>
      </c>
      <c r="H524" s="100">
        <f>Godišnji!H523</f>
        <v>0</v>
      </c>
      <c r="I524" s="98">
        <f t="shared" si="210"/>
        <v>350000</v>
      </c>
      <c r="J524" s="52"/>
      <c r="K524" s="53"/>
      <c r="L524" s="101">
        <f t="shared" si="211"/>
        <v>0</v>
      </c>
    </row>
    <row r="525" spans="1:12" hidden="1">
      <c r="A525" s="48"/>
      <c r="B525" s="43"/>
      <c r="C525" s="49"/>
      <c r="D525" s="76"/>
      <c r="E525" s="50">
        <v>614100</v>
      </c>
      <c r="F525" s="54" t="s">
        <v>166</v>
      </c>
      <c r="G525" s="99">
        <f>Godišnji!G524</f>
        <v>295000</v>
      </c>
      <c r="H525" s="100">
        <f>Godišnji!H524</f>
        <v>0</v>
      </c>
      <c r="I525" s="98">
        <f t="shared" si="210"/>
        <v>295000</v>
      </c>
      <c r="J525" s="52"/>
      <c r="K525" s="53"/>
      <c r="L525" s="101">
        <f t="shared" si="211"/>
        <v>0</v>
      </c>
    </row>
    <row r="526" spans="1:12" hidden="1">
      <c r="A526" s="48"/>
      <c r="B526" s="43"/>
      <c r="C526" s="49"/>
      <c r="D526" s="76"/>
      <c r="E526" s="50">
        <v>614200</v>
      </c>
      <c r="F526" s="54" t="s">
        <v>167</v>
      </c>
      <c r="G526" s="99">
        <f>Godišnji!G525</f>
        <v>150000</v>
      </c>
      <c r="H526" s="100">
        <f>Godišnji!H525</f>
        <v>0</v>
      </c>
      <c r="I526" s="98">
        <f t="shared" si="210"/>
        <v>150000</v>
      </c>
      <c r="J526" s="52"/>
      <c r="K526" s="53"/>
      <c r="L526" s="101">
        <f t="shared" si="211"/>
        <v>0</v>
      </c>
    </row>
    <row r="527" spans="1:12" hidden="1">
      <c r="A527" s="48"/>
      <c r="B527" s="43"/>
      <c r="C527" s="49"/>
      <c r="D527" s="76"/>
      <c r="E527" s="50">
        <v>614200</v>
      </c>
      <c r="F527" s="54" t="s">
        <v>168</v>
      </c>
      <c r="G527" s="99">
        <f>Godišnji!G526</f>
        <v>15000</v>
      </c>
      <c r="H527" s="100">
        <f>Godišnji!H526</f>
        <v>0</v>
      </c>
      <c r="I527" s="98">
        <f t="shared" si="210"/>
        <v>15000</v>
      </c>
      <c r="J527" s="52"/>
      <c r="K527" s="53"/>
      <c r="L527" s="101">
        <f t="shared" si="211"/>
        <v>0</v>
      </c>
    </row>
    <row r="528" spans="1:12" hidden="1">
      <c r="A528" s="48"/>
      <c r="B528" s="43"/>
      <c r="C528" s="49"/>
      <c r="D528" s="76"/>
      <c r="E528" s="50">
        <v>614300</v>
      </c>
      <c r="F528" s="54" t="s">
        <v>169</v>
      </c>
      <c r="G528" s="99">
        <f>Godišnji!G527</f>
        <v>40000</v>
      </c>
      <c r="H528" s="100">
        <f>Godišnji!H527</f>
        <v>0</v>
      </c>
      <c r="I528" s="98">
        <f t="shared" si="210"/>
        <v>40000</v>
      </c>
      <c r="J528" s="52"/>
      <c r="K528" s="53"/>
      <c r="L528" s="101">
        <f t="shared" si="211"/>
        <v>0</v>
      </c>
    </row>
    <row r="529" spans="1:12" hidden="1">
      <c r="A529" s="48"/>
      <c r="B529" s="43"/>
      <c r="C529" s="49"/>
      <c r="D529" s="76"/>
      <c r="E529" s="50">
        <v>614300</v>
      </c>
      <c r="F529" s="54" t="s">
        <v>170</v>
      </c>
      <c r="G529" s="99">
        <f>Godišnji!G528</f>
        <v>200000</v>
      </c>
      <c r="H529" s="100">
        <f>Godišnji!H528</f>
        <v>0</v>
      </c>
      <c r="I529" s="98">
        <f t="shared" si="210"/>
        <v>200000</v>
      </c>
      <c r="J529" s="52"/>
      <c r="K529" s="53"/>
      <c r="L529" s="101">
        <f t="shared" si="211"/>
        <v>0</v>
      </c>
    </row>
    <row r="530" spans="1:12" hidden="1">
      <c r="A530" s="40"/>
      <c r="B530" s="41"/>
      <c r="C530" s="42"/>
      <c r="D530" s="76"/>
      <c r="E530" s="44">
        <v>616000</v>
      </c>
      <c r="F530" s="45" t="s">
        <v>133</v>
      </c>
      <c r="G530" s="94">
        <f>G531</f>
        <v>6500</v>
      </c>
      <c r="H530" s="95">
        <f t="shared" ref="H530:L530" si="212">H531</f>
        <v>0</v>
      </c>
      <c r="I530" s="96">
        <f t="shared" si="212"/>
        <v>6500</v>
      </c>
      <c r="J530" s="94">
        <f t="shared" si="212"/>
        <v>0</v>
      </c>
      <c r="K530" s="95">
        <f t="shared" si="212"/>
        <v>0</v>
      </c>
      <c r="L530" s="97">
        <f t="shared" si="212"/>
        <v>0</v>
      </c>
    </row>
    <row r="531" spans="1:12" hidden="1">
      <c r="A531" s="48"/>
      <c r="B531" s="43"/>
      <c r="C531" s="49"/>
      <c r="D531" s="76"/>
      <c r="E531" s="50">
        <v>616300</v>
      </c>
      <c r="F531" s="54" t="s">
        <v>171</v>
      </c>
      <c r="G531" s="99">
        <f>Godišnji!G530</f>
        <v>6500</v>
      </c>
      <c r="H531" s="100">
        <f>Godišnji!H530</f>
        <v>0</v>
      </c>
      <c r="I531" s="98">
        <f>SUM(G531:H531)</f>
        <v>6500</v>
      </c>
      <c r="J531" s="52"/>
      <c r="K531" s="53"/>
      <c r="L531" s="101">
        <f>SUM(J531:K531)</f>
        <v>0</v>
      </c>
    </row>
    <row r="532" spans="1:12" hidden="1">
      <c r="A532" s="40"/>
      <c r="B532" s="41"/>
      <c r="C532" s="42"/>
      <c r="D532" s="76"/>
      <c r="E532" s="44">
        <v>821000</v>
      </c>
      <c r="F532" s="45" t="s">
        <v>85</v>
      </c>
      <c r="G532" s="94">
        <f>SUM(G533:G534)</f>
        <v>1000</v>
      </c>
      <c r="H532" s="95">
        <f>SUM(H533:H534)</f>
        <v>0</v>
      </c>
      <c r="I532" s="96">
        <f t="shared" ref="I532:L532" si="213">SUM(I533:I534)</f>
        <v>1000</v>
      </c>
      <c r="J532" s="94">
        <f t="shared" si="213"/>
        <v>0</v>
      </c>
      <c r="K532" s="95">
        <f t="shared" si="213"/>
        <v>0</v>
      </c>
      <c r="L532" s="97">
        <f t="shared" si="213"/>
        <v>0</v>
      </c>
    </row>
    <row r="533" spans="1:12" hidden="1">
      <c r="A533" s="48"/>
      <c r="B533" s="43"/>
      <c r="C533" s="49"/>
      <c r="D533" s="76"/>
      <c r="E533" s="50">
        <v>821200</v>
      </c>
      <c r="F533" s="51" t="s">
        <v>86</v>
      </c>
      <c r="G533" s="99">
        <f>Godišnji!G532</f>
        <v>0</v>
      </c>
      <c r="H533" s="100">
        <f>Godišnji!H532</f>
        <v>0</v>
      </c>
      <c r="I533" s="98">
        <f>SUM(G533:H533)</f>
        <v>0</v>
      </c>
      <c r="J533" s="52"/>
      <c r="K533" s="53"/>
      <c r="L533" s="101">
        <f>SUM(J533:K533)</f>
        <v>0</v>
      </c>
    </row>
    <row r="534" spans="1:12" hidden="1">
      <c r="A534" s="48"/>
      <c r="B534" s="43"/>
      <c r="C534" s="49"/>
      <c r="D534" s="76"/>
      <c r="E534" s="50">
        <v>821300</v>
      </c>
      <c r="F534" s="51" t="s">
        <v>87</v>
      </c>
      <c r="G534" s="99">
        <f>Godišnji!G533</f>
        <v>1000</v>
      </c>
      <c r="H534" s="100">
        <f>Godišnji!H533</f>
        <v>0</v>
      </c>
      <c r="I534" s="98">
        <f>SUM(G534:H534)</f>
        <v>1000</v>
      </c>
      <c r="J534" s="52"/>
      <c r="K534" s="53"/>
      <c r="L534" s="101">
        <f>SUM(J534:K534)</f>
        <v>0</v>
      </c>
    </row>
    <row r="535" spans="1:12" hidden="1">
      <c r="A535" s="82"/>
      <c r="B535" s="83"/>
      <c r="C535" s="84"/>
      <c r="D535" s="76"/>
      <c r="E535" s="85">
        <v>823000</v>
      </c>
      <c r="F535" s="86" t="s">
        <v>137</v>
      </c>
      <c r="G535" s="129">
        <f>G536</f>
        <v>75000</v>
      </c>
      <c r="H535" s="130">
        <f t="shared" ref="H535:L535" si="214">H536</f>
        <v>0</v>
      </c>
      <c r="I535" s="128">
        <f t="shared" si="214"/>
        <v>75000</v>
      </c>
      <c r="J535" s="129">
        <f t="shared" si="214"/>
        <v>0</v>
      </c>
      <c r="K535" s="130">
        <f t="shared" si="214"/>
        <v>0</v>
      </c>
      <c r="L535" s="131">
        <f t="shared" si="214"/>
        <v>0</v>
      </c>
    </row>
    <row r="536" spans="1:12" ht="12.75" hidden="1" thickBot="1">
      <c r="A536" s="55"/>
      <c r="B536" s="56"/>
      <c r="C536" s="57"/>
      <c r="D536" s="81"/>
      <c r="E536" s="58">
        <v>823300</v>
      </c>
      <c r="F536" s="59" t="s">
        <v>172</v>
      </c>
      <c r="G536" s="103">
        <f>Godišnji!G535</f>
        <v>75000</v>
      </c>
      <c r="H536" s="104">
        <f>Godišnji!H535</f>
        <v>0</v>
      </c>
      <c r="I536" s="102">
        <f>SUM(G536:H536)</f>
        <v>75000</v>
      </c>
      <c r="J536" s="60"/>
      <c r="K536" s="61"/>
      <c r="L536" s="105">
        <f>SUM(J536:K536)</f>
        <v>0</v>
      </c>
    </row>
    <row r="537" spans="1:12" ht="12.75" hidden="1" thickBot="1">
      <c r="A537" s="62"/>
      <c r="B537" s="63"/>
      <c r="C537" s="64"/>
      <c r="D537" s="87"/>
      <c r="E537" s="63"/>
      <c r="F537" s="66" t="s">
        <v>162</v>
      </c>
      <c r="G537" s="106">
        <f t="shared" ref="G537:L537" si="215">G504+G508+G510+G522+G530+G532+G535</f>
        <v>1630040</v>
      </c>
      <c r="H537" s="107">
        <f t="shared" si="215"/>
        <v>55000</v>
      </c>
      <c r="I537" s="108">
        <f t="shared" si="215"/>
        <v>1685040</v>
      </c>
      <c r="J537" s="106">
        <f t="shared" si="215"/>
        <v>0</v>
      </c>
      <c r="K537" s="107">
        <f t="shared" si="215"/>
        <v>0</v>
      </c>
      <c r="L537" s="109">
        <f t="shared" si="215"/>
        <v>0</v>
      </c>
    </row>
    <row r="538" spans="1:12" hidden="1">
      <c r="D538" s="67"/>
      <c r="L538" s="137"/>
    </row>
    <row r="539" spans="1:12" hidden="1">
      <c r="A539" s="68" t="s">
        <v>160</v>
      </c>
      <c r="B539" s="69" t="s">
        <v>119</v>
      </c>
      <c r="C539" s="70" t="s">
        <v>88</v>
      </c>
      <c r="D539" s="76"/>
      <c r="E539" s="43"/>
      <c r="F539" s="45" t="s">
        <v>35</v>
      </c>
      <c r="G539" s="48"/>
      <c r="H539" s="43"/>
      <c r="I539" s="49"/>
      <c r="J539" s="48"/>
      <c r="K539" s="43"/>
      <c r="L539" s="74"/>
    </row>
    <row r="540" spans="1:12" hidden="1">
      <c r="A540" s="40"/>
      <c r="B540" s="41"/>
      <c r="C540" s="42"/>
      <c r="D540" s="76"/>
      <c r="E540" s="44">
        <v>611000</v>
      </c>
      <c r="F540" s="45" t="s">
        <v>69</v>
      </c>
      <c r="G540" s="94">
        <f>SUM(G541:G543)</f>
        <v>1104340</v>
      </c>
      <c r="H540" s="95">
        <f t="shared" ref="H540:L540" si="216">SUM(H541:H543)</f>
        <v>0</v>
      </c>
      <c r="I540" s="96">
        <f t="shared" si="216"/>
        <v>1104340</v>
      </c>
      <c r="J540" s="94">
        <f t="shared" si="216"/>
        <v>0</v>
      </c>
      <c r="K540" s="95">
        <f t="shared" si="216"/>
        <v>0</v>
      </c>
      <c r="L540" s="97">
        <f t="shared" si="216"/>
        <v>0</v>
      </c>
    </row>
    <row r="541" spans="1:12" hidden="1">
      <c r="A541" s="48"/>
      <c r="B541" s="43"/>
      <c r="C541" s="49"/>
      <c r="D541" s="76"/>
      <c r="E541" s="50">
        <v>611100</v>
      </c>
      <c r="F541" s="51" t="s">
        <v>70</v>
      </c>
      <c r="G541" s="99">
        <f>Godišnji!G540</f>
        <v>892240</v>
      </c>
      <c r="H541" s="100">
        <f>Godišnji!H540</f>
        <v>0</v>
      </c>
      <c r="I541" s="98">
        <f>SUM(G541:H541)</f>
        <v>892240</v>
      </c>
      <c r="J541" s="52"/>
      <c r="K541" s="53"/>
      <c r="L541" s="101">
        <f>SUM(J541:K541)</f>
        <v>0</v>
      </c>
    </row>
    <row r="542" spans="1:12" hidden="1">
      <c r="A542" s="48"/>
      <c r="B542" s="43"/>
      <c r="C542" s="49"/>
      <c r="D542" s="76"/>
      <c r="E542" s="50">
        <v>611200</v>
      </c>
      <c r="F542" s="51" t="s">
        <v>71</v>
      </c>
      <c r="G542" s="99">
        <f>Godišnji!G541</f>
        <v>212100</v>
      </c>
      <c r="H542" s="100">
        <f>Godišnji!H541</f>
        <v>0</v>
      </c>
      <c r="I542" s="98">
        <f t="shared" ref="I542:I543" si="217">SUM(G542:H542)</f>
        <v>212100</v>
      </c>
      <c r="J542" s="52"/>
      <c r="K542" s="53"/>
      <c r="L542" s="101">
        <f t="shared" ref="L542:L543" si="218">SUM(J542:K542)</f>
        <v>0</v>
      </c>
    </row>
    <row r="543" spans="1:12" hidden="1">
      <c r="A543" s="48"/>
      <c r="B543" s="43"/>
      <c r="C543" s="49"/>
      <c r="D543" s="76"/>
      <c r="E543" s="50">
        <v>611200</v>
      </c>
      <c r="F543" s="51" t="s">
        <v>72</v>
      </c>
      <c r="G543" s="99">
        <f>Godišnji!G542</f>
        <v>0</v>
      </c>
      <c r="H543" s="100">
        <f>Godišnji!H542</f>
        <v>0</v>
      </c>
      <c r="I543" s="98">
        <f t="shared" si="217"/>
        <v>0</v>
      </c>
      <c r="J543" s="52"/>
      <c r="K543" s="53"/>
      <c r="L543" s="101">
        <f t="shared" si="218"/>
        <v>0</v>
      </c>
    </row>
    <row r="544" spans="1:12" hidden="1">
      <c r="A544" s="40"/>
      <c r="B544" s="41"/>
      <c r="C544" s="42"/>
      <c r="D544" s="76"/>
      <c r="E544" s="44">
        <v>612000</v>
      </c>
      <c r="F544" s="45" t="s">
        <v>73</v>
      </c>
      <c r="G544" s="94">
        <f>G545</f>
        <v>98200</v>
      </c>
      <c r="H544" s="95">
        <f t="shared" ref="H544:L544" si="219">H545</f>
        <v>0</v>
      </c>
      <c r="I544" s="96">
        <f t="shared" si="219"/>
        <v>98200</v>
      </c>
      <c r="J544" s="94">
        <f t="shared" si="219"/>
        <v>0</v>
      </c>
      <c r="K544" s="95">
        <f t="shared" si="219"/>
        <v>0</v>
      </c>
      <c r="L544" s="97">
        <f t="shared" si="219"/>
        <v>0</v>
      </c>
    </row>
    <row r="545" spans="1:12" hidden="1">
      <c r="A545" s="48"/>
      <c r="B545" s="43"/>
      <c r="C545" s="49"/>
      <c r="D545" s="76"/>
      <c r="E545" s="50">
        <v>612100</v>
      </c>
      <c r="F545" s="51" t="s">
        <v>73</v>
      </c>
      <c r="G545" s="99">
        <f>Godišnji!G544</f>
        <v>98200</v>
      </c>
      <c r="H545" s="100">
        <f>Godišnji!H544</f>
        <v>0</v>
      </c>
      <c r="I545" s="98">
        <f>SUM(G545:H545)</f>
        <v>98200</v>
      </c>
      <c r="J545" s="52"/>
      <c r="K545" s="53"/>
      <c r="L545" s="101">
        <f>SUM(J545:K545)</f>
        <v>0</v>
      </c>
    </row>
    <row r="546" spans="1:12" hidden="1">
      <c r="A546" s="40"/>
      <c r="B546" s="41"/>
      <c r="C546" s="42"/>
      <c r="D546" s="76"/>
      <c r="E546" s="44">
        <v>613000</v>
      </c>
      <c r="F546" s="45" t="s">
        <v>74</v>
      </c>
      <c r="G546" s="94">
        <f>SUM(G547:G556)</f>
        <v>155500</v>
      </c>
      <c r="H546" s="95">
        <f t="shared" ref="H546:L546" si="220">SUM(H547:H556)</f>
        <v>0</v>
      </c>
      <c r="I546" s="96">
        <f t="shared" si="220"/>
        <v>155500</v>
      </c>
      <c r="J546" s="94">
        <f t="shared" si="220"/>
        <v>0</v>
      </c>
      <c r="K546" s="95">
        <f t="shared" si="220"/>
        <v>0</v>
      </c>
      <c r="L546" s="97">
        <f t="shared" si="220"/>
        <v>0</v>
      </c>
    </row>
    <row r="547" spans="1:12" hidden="1">
      <c r="A547" s="48"/>
      <c r="B547" s="43"/>
      <c r="C547" s="49"/>
      <c r="D547" s="76"/>
      <c r="E547" s="50">
        <v>613100</v>
      </c>
      <c r="F547" s="54" t="s">
        <v>75</v>
      </c>
      <c r="G547" s="99">
        <f>Godišnji!G546</f>
        <v>6000</v>
      </c>
      <c r="H547" s="100">
        <f>Godišnji!H546</f>
        <v>0</v>
      </c>
      <c r="I547" s="98">
        <f t="shared" ref="I547:I556" si="221">SUM(G547:H547)</f>
        <v>6000</v>
      </c>
      <c r="J547" s="52"/>
      <c r="K547" s="53"/>
      <c r="L547" s="101">
        <f t="shared" ref="L547:L556" si="222">SUM(J547:K547)</f>
        <v>0</v>
      </c>
    </row>
    <row r="548" spans="1:12" hidden="1">
      <c r="A548" s="48"/>
      <c r="B548" s="43"/>
      <c r="C548" s="49"/>
      <c r="D548" s="76"/>
      <c r="E548" s="50">
        <v>613200</v>
      </c>
      <c r="F548" s="54" t="s">
        <v>76</v>
      </c>
      <c r="G548" s="99">
        <f>Godišnji!G547</f>
        <v>60000</v>
      </c>
      <c r="H548" s="100">
        <f>Godišnji!H547</f>
        <v>0</v>
      </c>
      <c r="I548" s="98">
        <f t="shared" si="221"/>
        <v>60000</v>
      </c>
      <c r="J548" s="52"/>
      <c r="K548" s="53"/>
      <c r="L548" s="101">
        <f t="shared" si="222"/>
        <v>0</v>
      </c>
    </row>
    <row r="549" spans="1:12" hidden="1">
      <c r="A549" s="48"/>
      <c r="B549" s="43"/>
      <c r="C549" s="49"/>
      <c r="D549" s="76"/>
      <c r="E549" s="50">
        <v>613300</v>
      </c>
      <c r="F549" s="54" t="s">
        <v>77</v>
      </c>
      <c r="G549" s="99">
        <f>Godišnji!G548</f>
        <v>8000</v>
      </c>
      <c r="H549" s="100">
        <f>Godišnji!H548</f>
        <v>0</v>
      </c>
      <c r="I549" s="98">
        <f t="shared" si="221"/>
        <v>8000</v>
      </c>
      <c r="J549" s="52"/>
      <c r="K549" s="53"/>
      <c r="L549" s="101">
        <f t="shared" si="222"/>
        <v>0</v>
      </c>
    </row>
    <row r="550" spans="1:12" hidden="1">
      <c r="A550" s="48"/>
      <c r="B550" s="43"/>
      <c r="C550" s="49"/>
      <c r="D550" s="76"/>
      <c r="E550" s="50">
        <v>613400</v>
      </c>
      <c r="F550" s="54" t="s">
        <v>78</v>
      </c>
      <c r="G550" s="99">
        <f>Godišnji!G549</f>
        <v>22000</v>
      </c>
      <c r="H550" s="100">
        <f>Godišnji!H549</f>
        <v>0</v>
      </c>
      <c r="I550" s="98">
        <f t="shared" si="221"/>
        <v>22000</v>
      </c>
      <c r="J550" s="52"/>
      <c r="K550" s="53"/>
      <c r="L550" s="101">
        <f t="shared" si="222"/>
        <v>0</v>
      </c>
    </row>
    <row r="551" spans="1:12" hidden="1">
      <c r="A551" s="48"/>
      <c r="B551" s="43"/>
      <c r="C551" s="49"/>
      <c r="D551" s="76"/>
      <c r="E551" s="50">
        <v>613500</v>
      </c>
      <c r="F551" s="54" t="s">
        <v>79</v>
      </c>
      <c r="G551" s="99">
        <f>Godišnji!G550</f>
        <v>2500</v>
      </c>
      <c r="H551" s="100">
        <f>Godišnji!H550</f>
        <v>0</v>
      </c>
      <c r="I551" s="98">
        <f t="shared" si="221"/>
        <v>2500</v>
      </c>
      <c r="J551" s="52"/>
      <c r="K551" s="53"/>
      <c r="L551" s="101">
        <f t="shared" si="222"/>
        <v>0</v>
      </c>
    </row>
    <row r="552" spans="1:12" hidden="1">
      <c r="A552" s="48"/>
      <c r="B552" s="43"/>
      <c r="C552" s="49"/>
      <c r="D552" s="76"/>
      <c r="E552" s="50">
        <v>613600</v>
      </c>
      <c r="F552" s="54" t="s">
        <v>82</v>
      </c>
      <c r="G552" s="99">
        <f>Godišnji!G551</f>
        <v>0</v>
      </c>
      <c r="H552" s="100">
        <f>Godišnji!H551</f>
        <v>0</v>
      </c>
      <c r="I552" s="98">
        <f t="shared" si="221"/>
        <v>0</v>
      </c>
      <c r="J552" s="52"/>
      <c r="K552" s="53"/>
      <c r="L552" s="101">
        <f t="shared" si="222"/>
        <v>0</v>
      </c>
    </row>
    <row r="553" spans="1:12" hidden="1">
      <c r="A553" s="48"/>
      <c r="B553" s="43"/>
      <c r="C553" s="49"/>
      <c r="D553" s="76"/>
      <c r="E553" s="50">
        <v>613700</v>
      </c>
      <c r="F553" s="54" t="s">
        <v>80</v>
      </c>
      <c r="G553" s="99">
        <f>Godišnji!G552</f>
        <v>17000</v>
      </c>
      <c r="H553" s="100">
        <f>Godišnji!H552</f>
        <v>0</v>
      </c>
      <c r="I553" s="98">
        <f t="shared" si="221"/>
        <v>17000</v>
      </c>
      <c r="J553" s="52"/>
      <c r="K553" s="53"/>
      <c r="L553" s="101">
        <f t="shared" si="222"/>
        <v>0</v>
      </c>
    </row>
    <row r="554" spans="1:12" hidden="1">
      <c r="A554" s="48"/>
      <c r="B554" s="43"/>
      <c r="C554" s="49"/>
      <c r="D554" s="76"/>
      <c r="E554" s="50">
        <v>613800</v>
      </c>
      <c r="F554" s="54" t="s">
        <v>83</v>
      </c>
      <c r="G554" s="99">
        <f>Godišnji!G553</f>
        <v>0</v>
      </c>
      <c r="H554" s="100">
        <f>Godišnji!H553</f>
        <v>0</v>
      </c>
      <c r="I554" s="98">
        <f t="shared" si="221"/>
        <v>0</v>
      </c>
      <c r="J554" s="52"/>
      <c r="K554" s="53"/>
      <c r="L554" s="101">
        <f t="shared" si="222"/>
        <v>0</v>
      </c>
    </row>
    <row r="555" spans="1:12" hidden="1">
      <c r="A555" s="48"/>
      <c r="B555" s="43"/>
      <c r="C555" s="49"/>
      <c r="D555" s="76"/>
      <c r="E555" s="50">
        <v>613900</v>
      </c>
      <c r="F555" s="54" t="s">
        <v>81</v>
      </c>
      <c r="G555" s="99">
        <f>Godišnji!G554</f>
        <v>40000</v>
      </c>
      <c r="H555" s="100">
        <f>Godišnji!H554</f>
        <v>0</v>
      </c>
      <c r="I555" s="98">
        <f t="shared" si="221"/>
        <v>40000</v>
      </c>
      <c r="J555" s="52"/>
      <c r="K555" s="53"/>
      <c r="L555" s="101">
        <f t="shared" si="222"/>
        <v>0</v>
      </c>
    </row>
    <row r="556" spans="1:12" hidden="1">
      <c r="A556" s="48"/>
      <c r="B556" s="43"/>
      <c r="C556" s="49"/>
      <c r="D556" s="76"/>
      <c r="E556" s="50">
        <v>613900</v>
      </c>
      <c r="F556" s="54" t="s">
        <v>84</v>
      </c>
      <c r="G556" s="99">
        <f>Godišnji!G555</f>
        <v>0</v>
      </c>
      <c r="H556" s="100">
        <f>Godišnji!H555</f>
        <v>0</v>
      </c>
      <c r="I556" s="98">
        <f t="shared" si="221"/>
        <v>0</v>
      </c>
      <c r="J556" s="52"/>
      <c r="K556" s="53"/>
      <c r="L556" s="101">
        <f t="shared" si="222"/>
        <v>0</v>
      </c>
    </row>
    <row r="557" spans="1:12" hidden="1">
      <c r="A557" s="40"/>
      <c r="B557" s="41"/>
      <c r="C557" s="42"/>
      <c r="D557" s="76"/>
      <c r="E557" s="44">
        <v>821000</v>
      </c>
      <c r="F557" s="45" t="s">
        <v>85</v>
      </c>
      <c r="G557" s="94">
        <f>SUM(G558:G559)</f>
        <v>30000</v>
      </c>
      <c r="H557" s="95">
        <f t="shared" ref="H557:L557" si="223">SUM(H558:H559)</f>
        <v>0</v>
      </c>
      <c r="I557" s="96">
        <f t="shared" si="223"/>
        <v>30000</v>
      </c>
      <c r="J557" s="94">
        <f t="shared" si="223"/>
        <v>0</v>
      </c>
      <c r="K557" s="95">
        <f t="shared" si="223"/>
        <v>0</v>
      </c>
      <c r="L557" s="97">
        <f t="shared" si="223"/>
        <v>0</v>
      </c>
    </row>
    <row r="558" spans="1:12" hidden="1">
      <c r="A558" s="48"/>
      <c r="B558" s="43"/>
      <c r="C558" s="49"/>
      <c r="D558" s="76"/>
      <c r="E558" s="50">
        <v>821200</v>
      </c>
      <c r="F558" s="51" t="s">
        <v>86</v>
      </c>
      <c r="G558" s="99">
        <f>Godišnji!G557</f>
        <v>25000</v>
      </c>
      <c r="H558" s="100">
        <f>Godišnji!H557</f>
        <v>0</v>
      </c>
      <c r="I558" s="98">
        <f>SUM(G558:H558)</f>
        <v>25000</v>
      </c>
      <c r="J558" s="52"/>
      <c r="K558" s="53"/>
      <c r="L558" s="101">
        <f>SUM(J558:K558)</f>
        <v>0</v>
      </c>
    </row>
    <row r="559" spans="1:12" ht="12.75" hidden="1" thickBot="1">
      <c r="A559" s="55"/>
      <c r="B559" s="56"/>
      <c r="C559" s="57"/>
      <c r="D559" s="81"/>
      <c r="E559" s="58">
        <v>821300</v>
      </c>
      <c r="F559" s="59" t="s">
        <v>87</v>
      </c>
      <c r="G559" s="103">
        <f>Godišnji!G558</f>
        <v>5000</v>
      </c>
      <c r="H559" s="104">
        <f>Godišnji!H558</f>
        <v>0</v>
      </c>
      <c r="I559" s="102">
        <f>SUM(G559:H559)</f>
        <v>5000</v>
      </c>
      <c r="J559" s="60"/>
      <c r="K559" s="61"/>
      <c r="L559" s="105">
        <f>SUM(J559:K559)</f>
        <v>0</v>
      </c>
    </row>
    <row r="560" spans="1:12" ht="12.75" hidden="1" thickBot="1">
      <c r="A560" s="62"/>
      <c r="B560" s="63"/>
      <c r="C560" s="64"/>
      <c r="D560" s="87"/>
      <c r="E560" s="63"/>
      <c r="F560" s="66" t="s">
        <v>173</v>
      </c>
      <c r="G560" s="106">
        <f>G540+G544+G546+G557</f>
        <v>1388040</v>
      </c>
      <c r="H560" s="107">
        <f t="shared" ref="H560:L560" si="224">H540+H544+H546+H557</f>
        <v>0</v>
      </c>
      <c r="I560" s="108">
        <f t="shared" si="224"/>
        <v>1388040</v>
      </c>
      <c r="J560" s="106">
        <f t="shared" si="224"/>
        <v>0</v>
      </c>
      <c r="K560" s="107">
        <f t="shared" si="224"/>
        <v>0</v>
      </c>
      <c r="L560" s="109">
        <f t="shared" si="224"/>
        <v>0</v>
      </c>
    </row>
    <row r="561" spans="1:12" hidden="1">
      <c r="D561" s="67"/>
      <c r="L561" s="137"/>
    </row>
    <row r="562" spans="1:12" hidden="1">
      <c r="A562" s="68" t="s">
        <v>160</v>
      </c>
      <c r="B562" s="69" t="s">
        <v>119</v>
      </c>
      <c r="C562" s="70" t="s">
        <v>107</v>
      </c>
      <c r="D562" s="76"/>
      <c r="E562" s="43"/>
      <c r="F562" s="45" t="s">
        <v>36</v>
      </c>
      <c r="G562" s="48"/>
      <c r="H562" s="43"/>
      <c r="I562" s="49"/>
      <c r="J562" s="48"/>
      <c r="K562" s="43"/>
      <c r="L562" s="74"/>
    </row>
    <row r="563" spans="1:12" hidden="1">
      <c r="A563" s="40"/>
      <c r="B563" s="41"/>
      <c r="C563" s="42"/>
      <c r="D563" s="76"/>
      <c r="E563" s="44">
        <v>611000</v>
      </c>
      <c r="F563" s="45" t="s">
        <v>69</v>
      </c>
      <c r="G563" s="94">
        <f>SUM(G564:G566)</f>
        <v>999600</v>
      </c>
      <c r="H563" s="95">
        <f t="shared" ref="H563:L563" si="225">SUM(H564:H566)</f>
        <v>0</v>
      </c>
      <c r="I563" s="96">
        <f t="shared" si="225"/>
        <v>999600</v>
      </c>
      <c r="J563" s="94">
        <f t="shared" si="225"/>
        <v>0</v>
      </c>
      <c r="K563" s="95">
        <f t="shared" si="225"/>
        <v>0</v>
      </c>
      <c r="L563" s="97">
        <f t="shared" si="225"/>
        <v>0</v>
      </c>
    </row>
    <row r="564" spans="1:12" hidden="1">
      <c r="A564" s="48"/>
      <c r="B564" s="43"/>
      <c r="C564" s="49"/>
      <c r="D564" s="76"/>
      <c r="E564" s="50">
        <v>611100</v>
      </c>
      <c r="F564" s="51" t="s">
        <v>70</v>
      </c>
      <c r="G564" s="99">
        <f>Godišnji!G563</f>
        <v>793110</v>
      </c>
      <c r="H564" s="100">
        <f>Godišnji!H563</f>
        <v>0</v>
      </c>
      <c r="I564" s="98">
        <f>SUM(G564:H564)</f>
        <v>793110</v>
      </c>
      <c r="J564" s="52"/>
      <c r="K564" s="53"/>
      <c r="L564" s="101">
        <f>SUM(J564:K564)</f>
        <v>0</v>
      </c>
    </row>
    <row r="565" spans="1:12" hidden="1">
      <c r="A565" s="48"/>
      <c r="B565" s="43"/>
      <c r="C565" s="49"/>
      <c r="D565" s="76"/>
      <c r="E565" s="50">
        <v>611200</v>
      </c>
      <c r="F565" s="51" t="s">
        <v>71</v>
      </c>
      <c r="G565" s="99">
        <f>Godišnji!G564</f>
        <v>206490</v>
      </c>
      <c r="H565" s="100">
        <f>Godišnji!H564</f>
        <v>0</v>
      </c>
      <c r="I565" s="98">
        <f t="shared" ref="I565:I566" si="226">SUM(G565:H565)</f>
        <v>206490</v>
      </c>
      <c r="J565" s="52"/>
      <c r="K565" s="53"/>
      <c r="L565" s="101">
        <f t="shared" ref="L565:L566" si="227">SUM(J565:K565)</f>
        <v>0</v>
      </c>
    </row>
    <row r="566" spans="1:12" hidden="1">
      <c r="A566" s="48"/>
      <c r="B566" s="43"/>
      <c r="C566" s="49"/>
      <c r="D566" s="76"/>
      <c r="E566" s="50">
        <v>611200</v>
      </c>
      <c r="F566" s="51" t="s">
        <v>72</v>
      </c>
      <c r="G566" s="99">
        <f>Godišnji!G565</f>
        <v>0</v>
      </c>
      <c r="H566" s="100">
        <f>Godišnji!H565</f>
        <v>0</v>
      </c>
      <c r="I566" s="98">
        <f t="shared" si="226"/>
        <v>0</v>
      </c>
      <c r="J566" s="52"/>
      <c r="K566" s="53"/>
      <c r="L566" s="101">
        <f t="shared" si="227"/>
        <v>0</v>
      </c>
    </row>
    <row r="567" spans="1:12" hidden="1">
      <c r="A567" s="40"/>
      <c r="B567" s="41"/>
      <c r="C567" s="42"/>
      <c r="D567" s="76"/>
      <c r="E567" s="44">
        <v>612000</v>
      </c>
      <c r="F567" s="45" t="s">
        <v>73</v>
      </c>
      <c r="G567" s="94">
        <f>G568</f>
        <v>84970</v>
      </c>
      <c r="H567" s="95">
        <f t="shared" ref="H567:L567" si="228">H568</f>
        <v>0</v>
      </c>
      <c r="I567" s="96">
        <f t="shared" si="228"/>
        <v>84970</v>
      </c>
      <c r="J567" s="94">
        <f t="shared" si="228"/>
        <v>0</v>
      </c>
      <c r="K567" s="95">
        <f t="shared" si="228"/>
        <v>0</v>
      </c>
      <c r="L567" s="97">
        <f t="shared" si="228"/>
        <v>0</v>
      </c>
    </row>
    <row r="568" spans="1:12" hidden="1">
      <c r="A568" s="48"/>
      <c r="B568" s="43"/>
      <c r="C568" s="49"/>
      <c r="D568" s="76"/>
      <c r="E568" s="50">
        <v>612100</v>
      </c>
      <c r="F568" s="51" t="s">
        <v>73</v>
      </c>
      <c r="G568" s="99">
        <f>Godišnji!G567</f>
        <v>84970</v>
      </c>
      <c r="H568" s="100">
        <f>Godišnji!H567</f>
        <v>0</v>
      </c>
      <c r="I568" s="98">
        <f>SUM(G568:H568)</f>
        <v>84970</v>
      </c>
      <c r="J568" s="52"/>
      <c r="K568" s="53"/>
      <c r="L568" s="101">
        <f>SUM(J568:K568)</f>
        <v>0</v>
      </c>
    </row>
    <row r="569" spans="1:12" hidden="1">
      <c r="A569" s="40"/>
      <c r="B569" s="41"/>
      <c r="C569" s="42"/>
      <c r="D569" s="76"/>
      <c r="E569" s="44">
        <v>613000</v>
      </c>
      <c r="F569" s="45" t="s">
        <v>74</v>
      </c>
      <c r="G569" s="94">
        <f>SUM(G570:G579)</f>
        <v>206700</v>
      </c>
      <c r="H569" s="95">
        <f t="shared" ref="H569:L569" si="229">SUM(H570:H579)</f>
        <v>0</v>
      </c>
      <c r="I569" s="96">
        <f t="shared" si="229"/>
        <v>206700</v>
      </c>
      <c r="J569" s="94">
        <f t="shared" si="229"/>
        <v>0</v>
      </c>
      <c r="K569" s="95">
        <f t="shared" si="229"/>
        <v>0</v>
      </c>
      <c r="L569" s="97">
        <f t="shared" si="229"/>
        <v>0</v>
      </c>
    </row>
    <row r="570" spans="1:12" hidden="1">
      <c r="A570" s="48"/>
      <c r="B570" s="43"/>
      <c r="C570" s="49"/>
      <c r="D570" s="76"/>
      <c r="E570" s="50">
        <v>613100</v>
      </c>
      <c r="F570" s="54" t="s">
        <v>75</v>
      </c>
      <c r="G570" s="99">
        <f>Godišnji!G569</f>
        <v>6000</v>
      </c>
      <c r="H570" s="100">
        <f>Godišnji!H569</f>
        <v>0</v>
      </c>
      <c r="I570" s="98">
        <f t="shared" ref="I570:I579" si="230">SUM(G570:H570)</f>
        <v>6000</v>
      </c>
      <c r="J570" s="52"/>
      <c r="K570" s="53"/>
      <c r="L570" s="101">
        <f t="shared" ref="L570:L579" si="231">SUM(J570:K570)</f>
        <v>0</v>
      </c>
    </row>
    <row r="571" spans="1:12" hidden="1">
      <c r="A571" s="48"/>
      <c r="B571" s="43"/>
      <c r="C571" s="49"/>
      <c r="D571" s="76"/>
      <c r="E571" s="50">
        <v>613200</v>
      </c>
      <c r="F571" s="54" t="s">
        <v>76</v>
      </c>
      <c r="G571" s="99">
        <f>Godišnji!G570</f>
        <v>100000</v>
      </c>
      <c r="H571" s="100">
        <f>Godišnji!H570</f>
        <v>0</v>
      </c>
      <c r="I571" s="98">
        <f t="shared" si="230"/>
        <v>100000</v>
      </c>
      <c r="J571" s="52"/>
      <c r="K571" s="53"/>
      <c r="L571" s="101">
        <f t="shared" si="231"/>
        <v>0</v>
      </c>
    </row>
    <row r="572" spans="1:12" hidden="1">
      <c r="A572" s="48"/>
      <c r="B572" s="43"/>
      <c r="C572" s="49"/>
      <c r="D572" s="76"/>
      <c r="E572" s="50">
        <v>613300</v>
      </c>
      <c r="F572" s="54" t="s">
        <v>77</v>
      </c>
      <c r="G572" s="99">
        <f>Godišnji!G571</f>
        <v>18000</v>
      </c>
      <c r="H572" s="100">
        <f>Godišnji!H571</f>
        <v>0</v>
      </c>
      <c r="I572" s="98">
        <f t="shared" si="230"/>
        <v>18000</v>
      </c>
      <c r="J572" s="52"/>
      <c r="K572" s="53"/>
      <c r="L572" s="101">
        <f t="shared" si="231"/>
        <v>0</v>
      </c>
    </row>
    <row r="573" spans="1:12" hidden="1">
      <c r="A573" s="48"/>
      <c r="B573" s="43"/>
      <c r="C573" s="49"/>
      <c r="D573" s="76"/>
      <c r="E573" s="50">
        <v>613400</v>
      </c>
      <c r="F573" s="54" t="s">
        <v>78</v>
      </c>
      <c r="G573" s="99">
        <f>Godišnji!G572</f>
        <v>30000</v>
      </c>
      <c r="H573" s="100">
        <f>Godišnji!H572</f>
        <v>0</v>
      </c>
      <c r="I573" s="98">
        <f t="shared" si="230"/>
        <v>30000</v>
      </c>
      <c r="J573" s="52"/>
      <c r="K573" s="53"/>
      <c r="L573" s="101">
        <f t="shared" si="231"/>
        <v>0</v>
      </c>
    </row>
    <row r="574" spans="1:12" hidden="1">
      <c r="A574" s="48"/>
      <c r="B574" s="43"/>
      <c r="C574" s="49"/>
      <c r="D574" s="76"/>
      <c r="E574" s="50">
        <v>613500</v>
      </c>
      <c r="F574" s="54" t="s">
        <v>79</v>
      </c>
      <c r="G574" s="99">
        <f>Godišnji!G573</f>
        <v>700</v>
      </c>
      <c r="H574" s="100">
        <f>Godišnji!H573</f>
        <v>0</v>
      </c>
      <c r="I574" s="98">
        <f t="shared" si="230"/>
        <v>700</v>
      </c>
      <c r="J574" s="52"/>
      <c r="K574" s="53"/>
      <c r="L574" s="101">
        <f t="shared" si="231"/>
        <v>0</v>
      </c>
    </row>
    <row r="575" spans="1:12" hidden="1">
      <c r="A575" s="48"/>
      <c r="B575" s="43"/>
      <c r="C575" s="49"/>
      <c r="D575" s="76"/>
      <c r="E575" s="50">
        <v>613600</v>
      </c>
      <c r="F575" s="54" t="s">
        <v>82</v>
      </c>
      <c r="G575" s="99">
        <f>Godišnji!G574</f>
        <v>0</v>
      </c>
      <c r="H575" s="100">
        <f>Godišnji!H574</f>
        <v>0</v>
      </c>
      <c r="I575" s="98">
        <f t="shared" si="230"/>
        <v>0</v>
      </c>
      <c r="J575" s="52"/>
      <c r="K575" s="53"/>
      <c r="L575" s="101">
        <f t="shared" si="231"/>
        <v>0</v>
      </c>
    </row>
    <row r="576" spans="1:12" hidden="1">
      <c r="A576" s="48"/>
      <c r="B576" s="43"/>
      <c r="C576" s="49"/>
      <c r="D576" s="76"/>
      <c r="E576" s="50">
        <v>613700</v>
      </c>
      <c r="F576" s="54" t="s">
        <v>80</v>
      </c>
      <c r="G576" s="99">
        <f>Godišnji!G575</f>
        <v>32000</v>
      </c>
      <c r="H576" s="100">
        <f>Godišnji!H575</f>
        <v>0</v>
      </c>
      <c r="I576" s="98">
        <f t="shared" si="230"/>
        <v>32000</v>
      </c>
      <c r="J576" s="52"/>
      <c r="K576" s="53"/>
      <c r="L576" s="101">
        <f t="shared" si="231"/>
        <v>0</v>
      </c>
    </row>
    <row r="577" spans="1:12" hidden="1">
      <c r="A577" s="48"/>
      <c r="B577" s="43"/>
      <c r="C577" s="49"/>
      <c r="D577" s="76"/>
      <c r="E577" s="50">
        <v>613800</v>
      </c>
      <c r="F577" s="54" t="s">
        <v>83</v>
      </c>
      <c r="G577" s="99">
        <f>Godišnji!G576</f>
        <v>0</v>
      </c>
      <c r="H577" s="100">
        <f>Godišnji!H576</f>
        <v>0</v>
      </c>
      <c r="I577" s="98">
        <f t="shared" si="230"/>
        <v>0</v>
      </c>
      <c r="J577" s="52"/>
      <c r="K577" s="53"/>
      <c r="L577" s="101">
        <f t="shared" si="231"/>
        <v>0</v>
      </c>
    </row>
    <row r="578" spans="1:12" hidden="1">
      <c r="A578" s="48"/>
      <c r="B578" s="43"/>
      <c r="C578" s="49"/>
      <c r="D578" s="76"/>
      <c r="E578" s="50">
        <v>613900</v>
      </c>
      <c r="F578" s="54" t="s">
        <v>81</v>
      </c>
      <c r="G578" s="99">
        <f>Godišnji!G577</f>
        <v>20000</v>
      </c>
      <c r="H578" s="100">
        <f>Godišnji!H577</f>
        <v>0</v>
      </c>
      <c r="I578" s="98">
        <f t="shared" si="230"/>
        <v>20000</v>
      </c>
      <c r="J578" s="52"/>
      <c r="K578" s="53"/>
      <c r="L578" s="101">
        <f t="shared" si="231"/>
        <v>0</v>
      </c>
    </row>
    <row r="579" spans="1:12" hidden="1">
      <c r="A579" s="48"/>
      <c r="B579" s="43"/>
      <c r="C579" s="49"/>
      <c r="D579" s="76"/>
      <c r="E579" s="50">
        <v>613900</v>
      </c>
      <c r="F579" s="54" t="s">
        <v>84</v>
      </c>
      <c r="G579" s="99">
        <f>Godišnji!G578</f>
        <v>0</v>
      </c>
      <c r="H579" s="100">
        <f>Godišnji!H578</f>
        <v>0</v>
      </c>
      <c r="I579" s="98">
        <f t="shared" si="230"/>
        <v>0</v>
      </c>
      <c r="J579" s="52"/>
      <c r="K579" s="53"/>
      <c r="L579" s="101">
        <f t="shared" si="231"/>
        <v>0</v>
      </c>
    </row>
    <row r="580" spans="1:12" hidden="1">
      <c r="A580" s="40"/>
      <c r="B580" s="41"/>
      <c r="C580" s="42"/>
      <c r="D580" s="76"/>
      <c r="E580" s="44">
        <v>821000</v>
      </c>
      <c r="F580" s="45" t="s">
        <v>85</v>
      </c>
      <c r="G580" s="94">
        <f>SUM(G581:G582)</f>
        <v>5000</v>
      </c>
      <c r="H580" s="95">
        <f t="shared" ref="H580:L580" si="232">SUM(H581:H582)</f>
        <v>0</v>
      </c>
      <c r="I580" s="96">
        <f t="shared" si="232"/>
        <v>5000</v>
      </c>
      <c r="J580" s="94">
        <f t="shared" si="232"/>
        <v>0</v>
      </c>
      <c r="K580" s="95">
        <f t="shared" si="232"/>
        <v>0</v>
      </c>
      <c r="L580" s="97">
        <f t="shared" si="232"/>
        <v>0</v>
      </c>
    </row>
    <row r="581" spans="1:12" hidden="1">
      <c r="A581" s="48"/>
      <c r="B581" s="43"/>
      <c r="C581" s="49"/>
      <c r="D581" s="76"/>
      <c r="E581" s="50">
        <v>821200</v>
      </c>
      <c r="F581" s="51" t="s">
        <v>86</v>
      </c>
      <c r="G581" s="99">
        <f>Godišnji!G580</f>
        <v>0</v>
      </c>
      <c r="H581" s="100">
        <f>Godišnji!H580</f>
        <v>0</v>
      </c>
      <c r="I581" s="98">
        <f>SUM(G581:H581)</f>
        <v>0</v>
      </c>
      <c r="J581" s="52"/>
      <c r="K581" s="53"/>
      <c r="L581" s="101">
        <f>SUM(J581:K581)</f>
        <v>0</v>
      </c>
    </row>
    <row r="582" spans="1:12" ht="12.75" hidden="1" thickBot="1">
      <c r="A582" s="55"/>
      <c r="B582" s="56"/>
      <c r="C582" s="57"/>
      <c r="D582" s="81"/>
      <c r="E582" s="58">
        <v>821300</v>
      </c>
      <c r="F582" s="59" t="s">
        <v>87</v>
      </c>
      <c r="G582" s="103">
        <f>Godišnji!G581</f>
        <v>5000</v>
      </c>
      <c r="H582" s="104">
        <f>Godišnji!H581</f>
        <v>0</v>
      </c>
      <c r="I582" s="102">
        <f>SUM(G582:H582)</f>
        <v>5000</v>
      </c>
      <c r="J582" s="60"/>
      <c r="K582" s="61"/>
      <c r="L582" s="105">
        <f>SUM(J582:K582)</f>
        <v>0</v>
      </c>
    </row>
    <row r="583" spans="1:12" ht="12.75" hidden="1" thickBot="1">
      <c r="A583" s="62"/>
      <c r="B583" s="63"/>
      <c r="C583" s="64"/>
      <c r="D583" s="87"/>
      <c r="E583" s="63"/>
      <c r="F583" s="66" t="s">
        <v>174</v>
      </c>
      <c r="G583" s="106">
        <f>G563+G567+G569+G580</f>
        <v>1296270</v>
      </c>
      <c r="H583" s="107">
        <f t="shared" ref="H583:L583" si="233">H563+H567+H569+H580</f>
        <v>0</v>
      </c>
      <c r="I583" s="108">
        <f t="shared" si="233"/>
        <v>1296270</v>
      </c>
      <c r="J583" s="106">
        <f t="shared" si="233"/>
        <v>0</v>
      </c>
      <c r="K583" s="107">
        <f t="shared" si="233"/>
        <v>0</v>
      </c>
      <c r="L583" s="109">
        <f t="shared" si="233"/>
        <v>0</v>
      </c>
    </row>
    <row r="584" spans="1:12" hidden="1">
      <c r="D584" s="67"/>
      <c r="L584" s="137"/>
    </row>
    <row r="585" spans="1:12" hidden="1">
      <c r="A585" s="68" t="s">
        <v>160</v>
      </c>
      <c r="B585" s="69" t="s">
        <v>119</v>
      </c>
      <c r="C585" s="70" t="s">
        <v>109</v>
      </c>
      <c r="D585" s="76"/>
      <c r="E585" s="43"/>
      <c r="F585" s="45" t="s">
        <v>37</v>
      </c>
      <c r="G585" s="48"/>
      <c r="H585" s="43"/>
      <c r="I585" s="49"/>
      <c r="J585" s="48"/>
      <c r="K585" s="43"/>
      <c r="L585" s="74"/>
    </row>
    <row r="586" spans="1:12" hidden="1">
      <c r="A586" s="40"/>
      <c r="B586" s="41"/>
      <c r="C586" s="42"/>
      <c r="D586" s="76"/>
      <c r="E586" s="44">
        <v>611000</v>
      </c>
      <c r="F586" s="45" t="s">
        <v>69</v>
      </c>
      <c r="G586" s="94">
        <f>SUM(G587:G589)</f>
        <v>844620</v>
      </c>
      <c r="H586" s="95">
        <f t="shared" ref="H586:L586" si="234">SUM(H587:H589)</f>
        <v>0</v>
      </c>
      <c r="I586" s="96">
        <f t="shared" si="234"/>
        <v>844620</v>
      </c>
      <c r="J586" s="94">
        <f t="shared" si="234"/>
        <v>0</v>
      </c>
      <c r="K586" s="95">
        <f t="shared" si="234"/>
        <v>0</v>
      </c>
      <c r="L586" s="97">
        <f t="shared" si="234"/>
        <v>0</v>
      </c>
    </row>
    <row r="587" spans="1:12" hidden="1">
      <c r="A587" s="48"/>
      <c r="B587" s="43"/>
      <c r="C587" s="49"/>
      <c r="D587" s="76"/>
      <c r="E587" s="50">
        <v>611100</v>
      </c>
      <c r="F587" s="51" t="s">
        <v>70</v>
      </c>
      <c r="G587" s="99">
        <f>Godišnji!G586</f>
        <v>677850</v>
      </c>
      <c r="H587" s="100">
        <f>Godišnji!H586</f>
        <v>0</v>
      </c>
      <c r="I587" s="98">
        <f>SUM(G587:H587)</f>
        <v>677850</v>
      </c>
      <c r="J587" s="52"/>
      <c r="K587" s="53"/>
      <c r="L587" s="101">
        <f>SUM(J587:K587)</f>
        <v>0</v>
      </c>
    </row>
    <row r="588" spans="1:12" hidden="1">
      <c r="A588" s="48"/>
      <c r="B588" s="43"/>
      <c r="C588" s="49"/>
      <c r="D588" s="76"/>
      <c r="E588" s="50">
        <v>611200</v>
      </c>
      <c r="F588" s="51" t="s">
        <v>71</v>
      </c>
      <c r="G588" s="99">
        <f>Godišnji!G587</f>
        <v>166770</v>
      </c>
      <c r="H588" s="100">
        <f>Godišnji!H587</f>
        <v>0</v>
      </c>
      <c r="I588" s="98">
        <f t="shared" ref="I588:I589" si="235">SUM(G588:H588)</f>
        <v>166770</v>
      </c>
      <c r="J588" s="52"/>
      <c r="K588" s="53"/>
      <c r="L588" s="101">
        <f t="shared" ref="L588:L589" si="236">SUM(J588:K588)</f>
        <v>0</v>
      </c>
    </row>
    <row r="589" spans="1:12" hidden="1">
      <c r="A589" s="48"/>
      <c r="B589" s="43"/>
      <c r="C589" s="49"/>
      <c r="D589" s="76"/>
      <c r="E589" s="50">
        <v>611200</v>
      </c>
      <c r="F589" s="51" t="s">
        <v>72</v>
      </c>
      <c r="G589" s="99">
        <f>Godišnji!G588</f>
        <v>0</v>
      </c>
      <c r="H589" s="100">
        <f>Godišnji!H588</f>
        <v>0</v>
      </c>
      <c r="I589" s="98">
        <f t="shared" si="235"/>
        <v>0</v>
      </c>
      <c r="J589" s="52"/>
      <c r="K589" s="53"/>
      <c r="L589" s="101">
        <f t="shared" si="236"/>
        <v>0</v>
      </c>
    </row>
    <row r="590" spans="1:12" hidden="1">
      <c r="A590" s="40"/>
      <c r="B590" s="41"/>
      <c r="C590" s="42"/>
      <c r="D590" s="76"/>
      <c r="E590" s="44">
        <v>612000</v>
      </c>
      <c r="F590" s="45" t="s">
        <v>73</v>
      </c>
      <c r="G590" s="94">
        <f>G591</f>
        <v>72580</v>
      </c>
      <c r="H590" s="95">
        <f t="shared" ref="H590:L590" si="237">H591</f>
        <v>0</v>
      </c>
      <c r="I590" s="96">
        <f t="shared" si="237"/>
        <v>72580</v>
      </c>
      <c r="J590" s="94">
        <f t="shared" si="237"/>
        <v>0</v>
      </c>
      <c r="K590" s="95">
        <f t="shared" si="237"/>
        <v>0</v>
      </c>
      <c r="L590" s="97">
        <f t="shared" si="237"/>
        <v>0</v>
      </c>
    </row>
    <row r="591" spans="1:12" hidden="1">
      <c r="A591" s="48"/>
      <c r="B591" s="43"/>
      <c r="C591" s="49"/>
      <c r="D591" s="76"/>
      <c r="E591" s="50">
        <v>612100</v>
      </c>
      <c r="F591" s="51" t="s">
        <v>73</v>
      </c>
      <c r="G591" s="99">
        <f>Godišnji!G590</f>
        <v>72580</v>
      </c>
      <c r="H591" s="100">
        <f>Godišnji!H590</f>
        <v>0</v>
      </c>
      <c r="I591" s="98">
        <f>SUM(G591:H591)</f>
        <v>72580</v>
      </c>
      <c r="J591" s="52"/>
      <c r="K591" s="53"/>
      <c r="L591" s="101">
        <f>SUM(J591:K591)</f>
        <v>0</v>
      </c>
    </row>
    <row r="592" spans="1:12" hidden="1">
      <c r="A592" s="40"/>
      <c r="B592" s="41"/>
      <c r="C592" s="42"/>
      <c r="D592" s="76"/>
      <c r="E592" s="44">
        <v>613000</v>
      </c>
      <c r="F592" s="45" t="s">
        <v>74</v>
      </c>
      <c r="G592" s="94">
        <f>SUM(G593:G602)</f>
        <v>120500</v>
      </c>
      <c r="H592" s="95">
        <f t="shared" ref="H592:L592" si="238">SUM(H593:H602)</f>
        <v>20710</v>
      </c>
      <c r="I592" s="96">
        <f t="shared" si="238"/>
        <v>141210</v>
      </c>
      <c r="J592" s="94">
        <f t="shared" si="238"/>
        <v>0</v>
      </c>
      <c r="K592" s="95">
        <f t="shared" si="238"/>
        <v>0</v>
      </c>
      <c r="L592" s="97">
        <f t="shared" si="238"/>
        <v>0</v>
      </c>
    </row>
    <row r="593" spans="1:12" hidden="1">
      <c r="A593" s="48"/>
      <c r="B593" s="43"/>
      <c r="C593" s="49"/>
      <c r="D593" s="76"/>
      <c r="E593" s="50">
        <v>613100</v>
      </c>
      <c r="F593" s="54" t="s">
        <v>75</v>
      </c>
      <c r="G593" s="99">
        <f>Godišnji!G592</f>
        <v>4000</v>
      </c>
      <c r="H593" s="100">
        <f>Godišnji!H592</f>
        <v>0</v>
      </c>
      <c r="I593" s="98">
        <f t="shared" ref="I593:I602" si="239">SUM(G593:H593)</f>
        <v>4000</v>
      </c>
      <c r="J593" s="52"/>
      <c r="K593" s="53"/>
      <c r="L593" s="101">
        <f t="shared" ref="L593:L602" si="240">SUM(J593:K593)</f>
        <v>0</v>
      </c>
    </row>
    <row r="594" spans="1:12" hidden="1">
      <c r="A594" s="48"/>
      <c r="B594" s="43"/>
      <c r="C594" s="49"/>
      <c r="D594" s="76"/>
      <c r="E594" s="50">
        <v>613200</v>
      </c>
      <c r="F594" s="54" t="s">
        <v>76</v>
      </c>
      <c r="G594" s="99">
        <f>Godišnji!G593</f>
        <v>50000</v>
      </c>
      <c r="H594" s="100">
        <f>Godišnji!H593</f>
        <v>0</v>
      </c>
      <c r="I594" s="98">
        <f t="shared" si="239"/>
        <v>50000</v>
      </c>
      <c r="J594" s="52"/>
      <c r="K594" s="53"/>
      <c r="L594" s="101">
        <f t="shared" si="240"/>
        <v>0</v>
      </c>
    </row>
    <row r="595" spans="1:12" hidden="1">
      <c r="A595" s="48"/>
      <c r="B595" s="43"/>
      <c r="C595" s="49"/>
      <c r="D595" s="76"/>
      <c r="E595" s="50">
        <v>613300</v>
      </c>
      <c r="F595" s="54" t="s">
        <v>77</v>
      </c>
      <c r="G595" s="99">
        <f>Godišnji!G594</f>
        <v>7500</v>
      </c>
      <c r="H595" s="100">
        <f>Godišnji!H594</f>
        <v>0</v>
      </c>
      <c r="I595" s="98">
        <f t="shared" si="239"/>
        <v>7500</v>
      </c>
      <c r="J595" s="52"/>
      <c r="K595" s="53"/>
      <c r="L595" s="101">
        <f t="shared" si="240"/>
        <v>0</v>
      </c>
    </row>
    <row r="596" spans="1:12" hidden="1">
      <c r="A596" s="48"/>
      <c r="B596" s="43"/>
      <c r="C596" s="49"/>
      <c r="D596" s="76"/>
      <c r="E596" s="50">
        <v>613400</v>
      </c>
      <c r="F596" s="54" t="s">
        <v>78</v>
      </c>
      <c r="G596" s="99">
        <f>Godišnji!G595</f>
        <v>17000</v>
      </c>
      <c r="H596" s="100">
        <f>Godišnji!H595</f>
        <v>0</v>
      </c>
      <c r="I596" s="98">
        <f t="shared" si="239"/>
        <v>17000</v>
      </c>
      <c r="J596" s="52"/>
      <c r="K596" s="53"/>
      <c r="L596" s="101">
        <f t="shared" si="240"/>
        <v>0</v>
      </c>
    </row>
    <row r="597" spans="1:12" hidden="1">
      <c r="A597" s="48"/>
      <c r="B597" s="43"/>
      <c r="C597" s="49"/>
      <c r="D597" s="76"/>
      <c r="E597" s="50">
        <v>613500</v>
      </c>
      <c r="F597" s="54" t="s">
        <v>79</v>
      </c>
      <c r="G597" s="99">
        <f>Godišnji!G596</f>
        <v>3000</v>
      </c>
      <c r="H597" s="100">
        <f>Godišnji!H596</f>
        <v>0</v>
      </c>
      <c r="I597" s="98">
        <f t="shared" si="239"/>
        <v>3000</v>
      </c>
      <c r="J597" s="52"/>
      <c r="K597" s="53"/>
      <c r="L597" s="101">
        <f t="shared" si="240"/>
        <v>0</v>
      </c>
    </row>
    <row r="598" spans="1:12" hidden="1">
      <c r="A598" s="48"/>
      <c r="B598" s="43"/>
      <c r="C598" s="49"/>
      <c r="D598" s="76"/>
      <c r="E598" s="50">
        <v>613600</v>
      </c>
      <c r="F598" s="54" t="s">
        <v>82</v>
      </c>
      <c r="G598" s="99">
        <f>Godišnji!G597</f>
        <v>0</v>
      </c>
      <c r="H598" s="100">
        <f>Godišnji!H597</f>
        <v>0</v>
      </c>
      <c r="I598" s="98">
        <f t="shared" si="239"/>
        <v>0</v>
      </c>
      <c r="J598" s="52"/>
      <c r="K598" s="53"/>
      <c r="L598" s="101">
        <f t="shared" si="240"/>
        <v>0</v>
      </c>
    </row>
    <row r="599" spans="1:12" hidden="1">
      <c r="A599" s="48"/>
      <c r="B599" s="43"/>
      <c r="C599" s="49"/>
      <c r="D599" s="76"/>
      <c r="E599" s="50">
        <v>613700</v>
      </c>
      <c r="F599" s="54" t="s">
        <v>80</v>
      </c>
      <c r="G599" s="99">
        <f>Godišnji!G598</f>
        <v>14000</v>
      </c>
      <c r="H599" s="100">
        <f>Godišnji!H598</f>
        <v>0</v>
      </c>
      <c r="I599" s="98">
        <f t="shared" si="239"/>
        <v>14000</v>
      </c>
      <c r="J599" s="52"/>
      <c r="K599" s="53"/>
      <c r="L599" s="101">
        <f t="shared" si="240"/>
        <v>0</v>
      </c>
    </row>
    <row r="600" spans="1:12" hidden="1">
      <c r="A600" s="48"/>
      <c r="B600" s="43"/>
      <c r="C600" s="49"/>
      <c r="D600" s="76"/>
      <c r="E600" s="50">
        <v>613800</v>
      </c>
      <c r="F600" s="54" t="s">
        <v>83</v>
      </c>
      <c r="G600" s="99">
        <f>Godišnji!G599</f>
        <v>0</v>
      </c>
      <c r="H600" s="100">
        <f>Godišnji!H599</f>
        <v>0</v>
      </c>
      <c r="I600" s="98">
        <f t="shared" si="239"/>
        <v>0</v>
      </c>
      <c r="J600" s="52"/>
      <c r="K600" s="53"/>
      <c r="L600" s="101">
        <f t="shared" si="240"/>
        <v>0</v>
      </c>
    </row>
    <row r="601" spans="1:12" hidden="1">
      <c r="A601" s="48"/>
      <c r="B601" s="43"/>
      <c r="C601" s="49"/>
      <c r="D601" s="76"/>
      <c r="E601" s="50">
        <v>613900</v>
      </c>
      <c r="F601" s="54" t="s">
        <v>81</v>
      </c>
      <c r="G601" s="99">
        <f>Godišnji!G600</f>
        <v>25000</v>
      </c>
      <c r="H601" s="100">
        <f>Godišnji!H600</f>
        <v>0</v>
      </c>
      <c r="I601" s="98">
        <f t="shared" si="239"/>
        <v>25000</v>
      </c>
      <c r="J601" s="52"/>
      <c r="K601" s="53"/>
      <c r="L601" s="101">
        <f t="shared" si="240"/>
        <v>0</v>
      </c>
    </row>
    <row r="602" spans="1:12" hidden="1">
      <c r="A602" s="48"/>
      <c r="B602" s="43"/>
      <c r="C602" s="49"/>
      <c r="D602" s="76"/>
      <c r="E602" s="50">
        <v>613900</v>
      </c>
      <c r="F602" s="54" t="s">
        <v>241</v>
      </c>
      <c r="G602" s="99">
        <f>Godišnji!G601</f>
        <v>0</v>
      </c>
      <c r="H602" s="100">
        <f>Godišnji!H601</f>
        <v>20710</v>
      </c>
      <c r="I602" s="98">
        <f t="shared" si="239"/>
        <v>20710</v>
      </c>
      <c r="J602" s="52"/>
      <c r="K602" s="53"/>
      <c r="L602" s="101">
        <f t="shared" si="240"/>
        <v>0</v>
      </c>
    </row>
    <row r="603" spans="1:12" hidden="1">
      <c r="A603" s="40"/>
      <c r="B603" s="41"/>
      <c r="C603" s="42"/>
      <c r="D603" s="76"/>
      <c r="E603" s="44">
        <v>821000</v>
      </c>
      <c r="F603" s="45" t="s">
        <v>85</v>
      </c>
      <c r="G603" s="94">
        <f>SUM(G604:G605)</f>
        <v>5000</v>
      </c>
      <c r="H603" s="95">
        <f t="shared" ref="H603:L603" si="241">SUM(H604:H605)</f>
        <v>10200</v>
      </c>
      <c r="I603" s="96">
        <f t="shared" si="241"/>
        <v>15200</v>
      </c>
      <c r="J603" s="94">
        <f t="shared" si="241"/>
        <v>0</v>
      </c>
      <c r="K603" s="95">
        <f t="shared" si="241"/>
        <v>0</v>
      </c>
      <c r="L603" s="97">
        <f t="shared" si="241"/>
        <v>0</v>
      </c>
    </row>
    <row r="604" spans="1:12" hidden="1">
      <c r="A604" s="48"/>
      <c r="B604" s="43"/>
      <c r="C604" s="49"/>
      <c r="D604" s="76"/>
      <c r="E604" s="50">
        <v>821200</v>
      </c>
      <c r="F604" s="51" t="s">
        <v>86</v>
      </c>
      <c r="G604" s="99">
        <f>Godišnji!G603</f>
        <v>0</v>
      </c>
      <c r="H604" s="100">
        <f>Godišnji!H603</f>
        <v>0</v>
      </c>
      <c r="I604" s="98">
        <f>SUM(G604:H604)</f>
        <v>0</v>
      </c>
      <c r="J604" s="52"/>
      <c r="K604" s="53"/>
      <c r="L604" s="101">
        <f>SUM(J604:K604)</f>
        <v>0</v>
      </c>
    </row>
    <row r="605" spans="1:12" ht="12.75" hidden="1" thickBot="1">
      <c r="A605" s="55"/>
      <c r="B605" s="56"/>
      <c r="C605" s="57"/>
      <c r="D605" s="81"/>
      <c r="E605" s="58">
        <v>821300</v>
      </c>
      <c r="F605" s="59" t="s">
        <v>87</v>
      </c>
      <c r="G605" s="103">
        <f>Godišnji!G604</f>
        <v>5000</v>
      </c>
      <c r="H605" s="104">
        <f>Godišnji!H604</f>
        <v>10200</v>
      </c>
      <c r="I605" s="102">
        <f>SUM(G605:H605)</f>
        <v>15200</v>
      </c>
      <c r="J605" s="60"/>
      <c r="K605" s="61"/>
      <c r="L605" s="105">
        <f>SUM(J605:K605)</f>
        <v>0</v>
      </c>
    </row>
    <row r="606" spans="1:12" ht="12.75" hidden="1" thickBot="1">
      <c r="A606" s="62"/>
      <c r="B606" s="63"/>
      <c r="C606" s="64"/>
      <c r="D606" s="87"/>
      <c r="E606" s="63"/>
      <c r="F606" s="66" t="s">
        <v>175</v>
      </c>
      <c r="G606" s="106">
        <f>G586+G590+G592+G603</f>
        <v>1042700</v>
      </c>
      <c r="H606" s="107">
        <f t="shared" ref="H606:L606" si="242">H586+H590+H592+H603</f>
        <v>30910</v>
      </c>
      <c r="I606" s="108">
        <f t="shared" si="242"/>
        <v>1073610</v>
      </c>
      <c r="J606" s="106">
        <f t="shared" si="242"/>
        <v>0</v>
      </c>
      <c r="K606" s="107">
        <f t="shared" si="242"/>
        <v>0</v>
      </c>
      <c r="L606" s="109">
        <f t="shared" si="242"/>
        <v>0</v>
      </c>
    </row>
    <row r="607" spans="1:12" hidden="1">
      <c r="D607" s="67"/>
      <c r="L607" s="137"/>
    </row>
    <row r="608" spans="1:12" hidden="1">
      <c r="A608" s="68" t="s">
        <v>160</v>
      </c>
      <c r="B608" s="69" t="s">
        <v>176</v>
      </c>
      <c r="C608" s="70" t="s">
        <v>68</v>
      </c>
      <c r="D608" s="76"/>
      <c r="E608" s="43"/>
      <c r="F608" s="45" t="s">
        <v>38</v>
      </c>
      <c r="G608" s="48"/>
      <c r="H608" s="43"/>
      <c r="I608" s="49"/>
      <c r="J608" s="48"/>
      <c r="K608" s="43"/>
      <c r="L608" s="74"/>
    </row>
    <row r="609" spans="1:12" hidden="1">
      <c r="A609" s="40"/>
      <c r="B609" s="41"/>
      <c r="C609" s="42"/>
      <c r="D609" s="76"/>
      <c r="E609" s="44">
        <v>611000</v>
      </c>
      <c r="F609" s="45" t="s">
        <v>69</v>
      </c>
      <c r="G609" s="94">
        <f>SUM(G610:G612)</f>
        <v>1050680</v>
      </c>
      <c r="H609" s="95">
        <f t="shared" ref="H609:L609" si="243">SUM(H610:H612)</f>
        <v>0</v>
      </c>
      <c r="I609" s="96">
        <f t="shared" si="243"/>
        <v>1050680</v>
      </c>
      <c r="J609" s="94">
        <f t="shared" si="243"/>
        <v>0</v>
      </c>
      <c r="K609" s="95">
        <f t="shared" si="243"/>
        <v>0</v>
      </c>
      <c r="L609" s="97">
        <f t="shared" si="243"/>
        <v>0</v>
      </c>
    </row>
    <row r="610" spans="1:12" hidden="1">
      <c r="A610" s="48"/>
      <c r="B610" s="43"/>
      <c r="C610" s="49"/>
      <c r="D610" s="76"/>
      <c r="E610" s="50">
        <v>611100</v>
      </c>
      <c r="F610" s="51" t="s">
        <v>70</v>
      </c>
      <c r="G610" s="99">
        <f>Godišnji!G609</f>
        <v>873610</v>
      </c>
      <c r="H610" s="100">
        <f>Godišnji!H609</f>
        <v>0</v>
      </c>
      <c r="I610" s="98">
        <f>SUM(G610:H610)</f>
        <v>873610</v>
      </c>
      <c r="J610" s="52"/>
      <c r="K610" s="53"/>
      <c r="L610" s="101">
        <f>SUM(J610:K610)</f>
        <v>0</v>
      </c>
    </row>
    <row r="611" spans="1:12" hidden="1">
      <c r="A611" s="48"/>
      <c r="B611" s="43"/>
      <c r="C611" s="49"/>
      <c r="D611" s="76"/>
      <c r="E611" s="50">
        <v>611200</v>
      </c>
      <c r="F611" s="51" t="s">
        <v>71</v>
      </c>
      <c r="G611" s="99">
        <f>Godišnji!G610</f>
        <v>177070</v>
      </c>
      <c r="H611" s="100">
        <f>Godišnji!H610</f>
        <v>0</v>
      </c>
      <c r="I611" s="98">
        <f t="shared" ref="I611:I612" si="244">SUM(G611:H611)</f>
        <v>177070</v>
      </c>
      <c r="J611" s="52"/>
      <c r="K611" s="53"/>
      <c r="L611" s="101">
        <f t="shared" ref="L611:L612" si="245">SUM(J611:K611)</f>
        <v>0</v>
      </c>
    </row>
    <row r="612" spans="1:12" hidden="1">
      <c r="A612" s="48"/>
      <c r="B612" s="43"/>
      <c r="C612" s="49"/>
      <c r="D612" s="76"/>
      <c r="E612" s="50">
        <v>611200</v>
      </c>
      <c r="F612" s="51" t="s">
        <v>72</v>
      </c>
      <c r="G612" s="99">
        <f>Godišnji!G611</f>
        <v>0</v>
      </c>
      <c r="H612" s="100">
        <f>Godišnji!H611</f>
        <v>0</v>
      </c>
      <c r="I612" s="98">
        <f t="shared" si="244"/>
        <v>0</v>
      </c>
      <c r="J612" s="52"/>
      <c r="K612" s="53"/>
      <c r="L612" s="101">
        <f t="shared" si="245"/>
        <v>0</v>
      </c>
    </row>
    <row r="613" spans="1:12" hidden="1">
      <c r="A613" s="40"/>
      <c r="B613" s="41"/>
      <c r="C613" s="42"/>
      <c r="D613" s="76"/>
      <c r="E613" s="44">
        <v>612000</v>
      </c>
      <c r="F613" s="45" t="s">
        <v>73</v>
      </c>
      <c r="G613" s="94">
        <f>G614</f>
        <v>93510</v>
      </c>
      <c r="H613" s="95">
        <f t="shared" ref="H613:L613" si="246">H614</f>
        <v>0</v>
      </c>
      <c r="I613" s="96">
        <f t="shared" si="246"/>
        <v>93510</v>
      </c>
      <c r="J613" s="94">
        <f t="shared" si="246"/>
        <v>0</v>
      </c>
      <c r="K613" s="95">
        <f t="shared" si="246"/>
        <v>0</v>
      </c>
      <c r="L613" s="97">
        <f t="shared" si="246"/>
        <v>0</v>
      </c>
    </row>
    <row r="614" spans="1:12" hidden="1">
      <c r="A614" s="48"/>
      <c r="B614" s="43"/>
      <c r="C614" s="49"/>
      <c r="D614" s="76"/>
      <c r="E614" s="50">
        <v>612100</v>
      </c>
      <c r="F614" s="51" t="s">
        <v>73</v>
      </c>
      <c r="G614" s="99">
        <f>Godišnji!G613</f>
        <v>93510</v>
      </c>
      <c r="H614" s="100">
        <f>Godišnji!H613</f>
        <v>0</v>
      </c>
      <c r="I614" s="98">
        <f>SUM(G614:H614)</f>
        <v>93510</v>
      </c>
      <c r="J614" s="52"/>
      <c r="K614" s="53"/>
      <c r="L614" s="101">
        <f>SUM(J614:K614)</f>
        <v>0</v>
      </c>
    </row>
    <row r="615" spans="1:12" hidden="1">
      <c r="A615" s="40"/>
      <c r="B615" s="41"/>
      <c r="C615" s="42"/>
      <c r="D615" s="76"/>
      <c r="E615" s="44">
        <v>613000</v>
      </c>
      <c r="F615" s="45" t="s">
        <v>74</v>
      </c>
      <c r="G615" s="94">
        <f>SUM(G616:G625)</f>
        <v>100500</v>
      </c>
      <c r="H615" s="95">
        <f t="shared" ref="H615:L615" si="247">SUM(H616:H625)</f>
        <v>0</v>
      </c>
      <c r="I615" s="96">
        <f t="shared" si="247"/>
        <v>100500</v>
      </c>
      <c r="J615" s="94">
        <f t="shared" si="247"/>
        <v>0</v>
      </c>
      <c r="K615" s="95">
        <f t="shared" si="247"/>
        <v>0</v>
      </c>
      <c r="L615" s="97">
        <f t="shared" si="247"/>
        <v>0</v>
      </c>
    </row>
    <row r="616" spans="1:12" hidden="1">
      <c r="A616" s="48"/>
      <c r="B616" s="43"/>
      <c r="C616" s="49"/>
      <c r="D616" s="76"/>
      <c r="E616" s="50">
        <v>613100</v>
      </c>
      <c r="F616" s="54" t="s">
        <v>75</v>
      </c>
      <c r="G616" s="99">
        <f>Godišnji!G615</f>
        <v>5000</v>
      </c>
      <c r="H616" s="100">
        <f>Godišnji!H615</f>
        <v>0</v>
      </c>
      <c r="I616" s="98">
        <f t="shared" ref="I616:I625" si="248">SUM(G616:H616)</f>
        <v>5000</v>
      </c>
      <c r="J616" s="52"/>
      <c r="K616" s="53"/>
      <c r="L616" s="101">
        <f t="shared" ref="L616:L625" si="249">SUM(J616:K616)</f>
        <v>0</v>
      </c>
    </row>
    <row r="617" spans="1:12" hidden="1">
      <c r="A617" s="48"/>
      <c r="B617" s="43"/>
      <c r="C617" s="49"/>
      <c r="D617" s="76"/>
      <c r="E617" s="50">
        <v>613200</v>
      </c>
      <c r="F617" s="54" t="s">
        <v>76</v>
      </c>
      <c r="G617" s="99">
        <f>Godišnji!G616</f>
        <v>30000</v>
      </c>
      <c r="H617" s="100">
        <f>Godišnji!H616</f>
        <v>0</v>
      </c>
      <c r="I617" s="98">
        <f t="shared" si="248"/>
        <v>30000</v>
      </c>
      <c r="J617" s="52"/>
      <c r="K617" s="53"/>
      <c r="L617" s="101">
        <f t="shared" si="249"/>
        <v>0</v>
      </c>
    </row>
    <row r="618" spans="1:12" hidden="1">
      <c r="A618" s="48"/>
      <c r="B618" s="43"/>
      <c r="C618" s="49"/>
      <c r="D618" s="76"/>
      <c r="E618" s="50">
        <v>613300</v>
      </c>
      <c r="F618" s="54" t="s">
        <v>77</v>
      </c>
      <c r="G618" s="99">
        <f>Godišnji!G617</f>
        <v>6000</v>
      </c>
      <c r="H618" s="100">
        <f>Godišnji!H617</f>
        <v>0</v>
      </c>
      <c r="I618" s="98">
        <f t="shared" si="248"/>
        <v>6000</v>
      </c>
      <c r="J618" s="52"/>
      <c r="K618" s="53"/>
      <c r="L618" s="101">
        <f t="shared" si="249"/>
        <v>0</v>
      </c>
    </row>
    <row r="619" spans="1:12" hidden="1">
      <c r="A619" s="48"/>
      <c r="B619" s="43"/>
      <c r="C619" s="49"/>
      <c r="D619" s="76"/>
      <c r="E619" s="50">
        <v>613400</v>
      </c>
      <c r="F619" s="54" t="s">
        <v>78</v>
      </c>
      <c r="G619" s="99">
        <f>Godišnji!G618</f>
        <v>12000</v>
      </c>
      <c r="H619" s="100">
        <f>Godišnji!H618</f>
        <v>0</v>
      </c>
      <c r="I619" s="98">
        <f t="shared" si="248"/>
        <v>12000</v>
      </c>
      <c r="J619" s="52"/>
      <c r="K619" s="53"/>
      <c r="L619" s="101">
        <f t="shared" si="249"/>
        <v>0</v>
      </c>
    </row>
    <row r="620" spans="1:12" hidden="1">
      <c r="A620" s="48"/>
      <c r="B620" s="43"/>
      <c r="C620" s="49"/>
      <c r="D620" s="76"/>
      <c r="E620" s="50">
        <v>613500</v>
      </c>
      <c r="F620" s="54" t="s">
        <v>79</v>
      </c>
      <c r="G620" s="99">
        <f>Godišnji!G619</f>
        <v>500</v>
      </c>
      <c r="H620" s="100">
        <f>Godišnji!H619</f>
        <v>0</v>
      </c>
      <c r="I620" s="98">
        <f t="shared" si="248"/>
        <v>500</v>
      </c>
      <c r="J620" s="52"/>
      <c r="K620" s="53"/>
      <c r="L620" s="101">
        <f t="shared" si="249"/>
        <v>0</v>
      </c>
    </row>
    <row r="621" spans="1:12" hidden="1">
      <c r="A621" s="48"/>
      <c r="B621" s="43"/>
      <c r="C621" s="49"/>
      <c r="D621" s="76"/>
      <c r="E621" s="50">
        <v>613600</v>
      </c>
      <c r="F621" s="54" t="s">
        <v>82</v>
      </c>
      <c r="G621" s="99">
        <f>Godišnji!G620</f>
        <v>0</v>
      </c>
      <c r="H621" s="100">
        <f>Godišnji!H620</f>
        <v>0</v>
      </c>
      <c r="I621" s="98">
        <f t="shared" si="248"/>
        <v>0</v>
      </c>
      <c r="J621" s="52"/>
      <c r="K621" s="53"/>
      <c r="L621" s="101">
        <f t="shared" si="249"/>
        <v>0</v>
      </c>
    </row>
    <row r="622" spans="1:12" hidden="1">
      <c r="A622" s="48"/>
      <c r="B622" s="43"/>
      <c r="C622" s="49"/>
      <c r="D622" s="76"/>
      <c r="E622" s="50">
        <v>613700</v>
      </c>
      <c r="F622" s="54" t="s">
        <v>80</v>
      </c>
      <c r="G622" s="99">
        <f>Godišnji!G621</f>
        <v>11000</v>
      </c>
      <c r="H622" s="100">
        <f>Godišnji!H621</f>
        <v>0</v>
      </c>
      <c r="I622" s="98">
        <f t="shared" si="248"/>
        <v>11000</v>
      </c>
      <c r="J622" s="52"/>
      <c r="K622" s="53"/>
      <c r="L622" s="101">
        <f t="shared" si="249"/>
        <v>0</v>
      </c>
    </row>
    <row r="623" spans="1:12" hidden="1">
      <c r="A623" s="48"/>
      <c r="B623" s="43"/>
      <c r="C623" s="49"/>
      <c r="D623" s="76"/>
      <c r="E623" s="50">
        <v>613800</v>
      </c>
      <c r="F623" s="54" t="s">
        <v>83</v>
      </c>
      <c r="G623" s="99">
        <f>Godišnji!G622</f>
        <v>0</v>
      </c>
      <c r="H623" s="100">
        <f>Godišnji!H622</f>
        <v>0</v>
      </c>
      <c r="I623" s="98">
        <f t="shared" si="248"/>
        <v>0</v>
      </c>
      <c r="J623" s="52"/>
      <c r="K623" s="53"/>
      <c r="L623" s="101">
        <f t="shared" si="249"/>
        <v>0</v>
      </c>
    </row>
    <row r="624" spans="1:12" hidden="1">
      <c r="A624" s="48"/>
      <c r="B624" s="43"/>
      <c r="C624" s="49"/>
      <c r="D624" s="76"/>
      <c r="E624" s="50">
        <v>613900</v>
      </c>
      <c r="F624" s="54" t="s">
        <v>81</v>
      </c>
      <c r="G624" s="99">
        <f>Godišnji!G623</f>
        <v>36000</v>
      </c>
      <c r="H624" s="100">
        <f>Godišnji!H623</f>
        <v>0</v>
      </c>
      <c r="I624" s="98">
        <f t="shared" si="248"/>
        <v>36000</v>
      </c>
      <c r="J624" s="52"/>
      <c r="K624" s="53"/>
      <c r="L624" s="101">
        <f t="shared" si="249"/>
        <v>0</v>
      </c>
    </row>
    <row r="625" spans="1:12" hidden="1">
      <c r="A625" s="48"/>
      <c r="B625" s="43"/>
      <c r="C625" s="49"/>
      <c r="D625" s="76"/>
      <c r="E625" s="50">
        <v>613900</v>
      </c>
      <c r="F625" s="54" t="s">
        <v>84</v>
      </c>
      <c r="G625" s="99">
        <f>Godišnji!G624</f>
        <v>0</v>
      </c>
      <c r="H625" s="100">
        <f>Godišnji!H624</f>
        <v>0</v>
      </c>
      <c r="I625" s="98">
        <f t="shared" si="248"/>
        <v>0</v>
      </c>
      <c r="J625" s="52"/>
      <c r="K625" s="53"/>
      <c r="L625" s="101">
        <f t="shared" si="249"/>
        <v>0</v>
      </c>
    </row>
    <row r="626" spans="1:12" hidden="1">
      <c r="A626" s="40"/>
      <c r="B626" s="41"/>
      <c r="C626" s="42"/>
      <c r="D626" s="76"/>
      <c r="E626" s="44">
        <v>821000</v>
      </c>
      <c r="F626" s="45" t="s">
        <v>85</v>
      </c>
      <c r="G626" s="94">
        <f>SUM(G627:G628)</f>
        <v>5000</v>
      </c>
      <c r="H626" s="95">
        <f t="shared" ref="H626:L626" si="250">SUM(H627:H628)</f>
        <v>0</v>
      </c>
      <c r="I626" s="96">
        <f t="shared" si="250"/>
        <v>5000</v>
      </c>
      <c r="J626" s="94">
        <f t="shared" si="250"/>
        <v>0</v>
      </c>
      <c r="K626" s="95">
        <f t="shared" si="250"/>
        <v>0</v>
      </c>
      <c r="L626" s="97">
        <f t="shared" si="250"/>
        <v>0</v>
      </c>
    </row>
    <row r="627" spans="1:12" hidden="1">
      <c r="A627" s="48"/>
      <c r="B627" s="43"/>
      <c r="C627" s="49"/>
      <c r="D627" s="76"/>
      <c r="E627" s="50">
        <v>821200</v>
      </c>
      <c r="F627" s="51" t="s">
        <v>86</v>
      </c>
      <c r="G627" s="99">
        <f>Godišnji!G626</f>
        <v>0</v>
      </c>
      <c r="H627" s="100">
        <f>Godišnji!H626</f>
        <v>0</v>
      </c>
      <c r="I627" s="98">
        <f>SUM(G627:H627)</f>
        <v>0</v>
      </c>
      <c r="J627" s="52"/>
      <c r="K627" s="53"/>
      <c r="L627" s="101">
        <f>SUM(J627:K627)</f>
        <v>0</v>
      </c>
    </row>
    <row r="628" spans="1:12" ht="12.75" hidden="1" thickBot="1">
      <c r="A628" s="55"/>
      <c r="B628" s="56"/>
      <c r="C628" s="57"/>
      <c r="D628" s="81"/>
      <c r="E628" s="58">
        <v>821300</v>
      </c>
      <c r="F628" s="59" t="s">
        <v>87</v>
      </c>
      <c r="G628" s="103">
        <f>Godišnji!G627</f>
        <v>5000</v>
      </c>
      <c r="H628" s="104">
        <f>Godišnji!H627</f>
        <v>0</v>
      </c>
      <c r="I628" s="102">
        <f>SUM(G628:H628)</f>
        <v>5000</v>
      </c>
      <c r="J628" s="60"/>
      <c r="K628" s="61"/>
      <c r="L628" s="105">
        <f>SUM(J628:K628)</f>
        <v>0</v>
      </c>
    </row>
    <row r="629" spans="1:12" ht="12.75" hidden="1" thickBot="1">
      <c r="A629" s="62"/>
      <c r="B629" s="63"/>
      <c r="C629" s="64"/>
      <c r="D629" s="87"/>
      <c r="E629" s="63"/>
      <c r="F629" s="66" t="s">
        <v>177</v>
      </c>
      <c r="G629" s="106">
        <f>G609+G613+G615+G626</f>
        <v>1249690</v>
      </c>
      <c r="H629" s="107">
        <f t="shared" ref="H629:L629" si="251">H609+H613+H615+H626</f>
        <v>0</v>
      </c>
      <c r="I629" s="108">
        <f t="shared" si="251"/>
        <v>1249690</v>
      </c>
      <c r="J629" s="106">
        <f t="shared" si="251"/>
        <v>0</v>
      </c>
      <c r="K629" s="107">
        <f t="shared" si="251"/>
        <v>0</v>
      </c>
      <c r="L629" s="109">
        <f t="shared" si="251"/>
        <v>0</v>
      </c>
    </row>
    <row r="630" spans="1:12" hidden="1">
      <c r="D630" s="67"/>
      <c r="L630" s="137"/>
    </row>
    <row r="631" spans="1:12" hidden="1">
      <c r="A631" s="68" t="s">
        <v>160</v>
      </c>
      <c r="B631" s="69" t="s">
        <v>176</v>
      </c>
      <c r="C631" s="70" t="s">
        <v>88</v>
      </c>
      <c r="D631" s="76"/>
      <c r="E631" s="43"/>
      <c r="F631" s="45" t="s">
        <v>39</v>
      </c>
      <c r="G631" s="48"/>
      <c r="H631" s="43"/>
      <c r="I631" s="49"/>
      <c r="J631" s="48"/>
      <c r="K631" s="43"/>
      <c r="L631" s="74"/>
    </row>
    <row r="632" spans="1:12" hidden="1">
      <c r="A632" s="40"/>
      <c r="B632" s="41"/>
      <c r="C632" s="42"/>
      <c r="D632" s="76"/>
      <c r="E632" s="44">
        <v>611000</v>
      </c>
      <c r="F632" s="45" t="s">
        <v>69</v>
      </c>
      <c r="G632" s="94">
        <f>SUM(G633:G635)</f>
        <v>2157050</v>
      </c>
      <c r="H632" s="95">
        <f t="shared" ref="H632:L632" si="252">SUM(H633:H635)</f>
        <v>0</v>
      </c>
      <c r="I632" s="96">
        <f t="shared" si="252"/>
        <v>2157050</v>
      </c>
      <c r="J632" s="94">
        <f t="shared" si="252"/>
        <v>0</v>
      </c>
      <c r="K632" s="95">
        <f t="shared" si="252"/>
        <v>0</v>
      </c>
      <c r="L632" s="97">
        <f t="shared" si="252"/>
        <v>0</v>
      </c>
    </row>
    <row r="633" spans="1:12" hidden="1">
      <c r="A633" s="48"/>
      <c r="B633" s="43"/>
      <c r="C633" s="49"/>
      <c r="D633" s="76"/>
      <c r="E633" s="50">
        <v>611100</v>
      </c>
      <c r="F633" s="51" t="s">
        <v>70</v>
      </c>
      <c r="G633" s="99">
        <f>Godišnji!G632</f>
        <v>1777250</v>
      </c>
      <c r="H633" s="100">
        <f>Godišnji!H632</f>
        <v>0</v>
      </c>
      <c r="I633" s="98">
        <f>SUM(G633:H633)</f>
        <v>1777250</v>
      </c>
      <c r="J633" s="52"/>
      <c r="K633" s="53"/>
      <c r="L633" s="101">
        <f>SUM(J633:K633)</f>
        <v>0</v>
      </c>
    </row>
    <row r="634" spans="1:12" hidden="1">
      <c r="A634" s="48"/>
      <c r="B634" s="43"/>
      <c r="C634" s="49"/>
      <c r="D634" s="76"/>
      <c r="E634" s="50">
        <v>611200</v>
      </c>
      <c r="F634" s="51" t="s">
        <v>71</v>
      </c>
      <c r="G634" s="99">
        <f>Godišnji!G633</f>
        <v>379800</v>
      </c>
      <c r="H634" s="100">
        <f>Godišnji!H633</f>
        <v>0</v>
      </c>
      <c r="I634" s="98">
        <f t="shared" ref="I634:I635" si="253">SUM(G634:H634)</f>
        <v>379800</v>
      </c>
      <c r="J634" s="52"/>
      <c r="K634" s="53"/>
      <c r="L634" s="101">
        <f t="shared" ref="L634:L635" si="254">SUM(J634:K634)</f>
        <v>0</v>
      </c>
    </row>
    <row r="635" spans="1:12" hidden="1">
      <c r="A635" s="48"/>
      <c r="B635" s="43"/>
      <c r="C635" s="49"/>
      <c r="D635" s="76"/>
      <c r="E635" s="50">
        <v>611200</v>
      </c>
      <c r="F635" s="51" t="s">
        <v>72</v>
      </c>
      <c r="G635" s="99">
        <f>Godišnji!G634</f>
        <v>0</v>
      </c>
      <c r="H635" s="100">
        <f>Godišnji!H634</f>
        <v>0</v>
      </c>
      <c r="I635" s="98">
        <f t="shared" si="253"/>
        <v>0</v>
      </c>
      <c r="J635" s="52"/>
      <c r="K635" s="53"/>
      <c r="L635" s="101">
        <f t="shared" si="254"/>
        <v>0</v>
      </c>
    </row>
    <row r="636" spans="1:12" hidden="1">
      <c r="A636" s="40"/>
      <c r="B636" s="41"/>
      <c r="C636" s="42"/>
      <c r="D636" s="76"/>
      <c r="E636" s="44">
        <v>612000</v>
      </c>
      <c r="F636" s="45" t="s">
        <v>73</v>
      </c>
      <c r="G636" s="94">
        <f>G637</f>
        <v>190200</v>
      </c>
      <c r="H636" s="95">
        <f t="shared" ref="H636:L636" si="255">H637</f>
        <v>0</v>
      </c>
      <c r="I636" s="96">
        <f t="shared" si="255"/>
        <v>190200</v>
      </c>
      <c r="J636" s="94">
        <f t="shared" si="255"/>
        <v>0</v>
      </c>
      <c r="K636" s="95">
        <f t="shared" si="255"/>
        <v>0</v>
      </c>
      <c r="L636" s="97">
        <f t="shared" si="255"/>
        <v>0</v>
      </c>
    </row>
    <row r="637" spans="1:12" hidden="1">
      <c r="A637" s="48"/>
      <c r="B637" s="43"/>
      <c r="C637" s="49"/>
      <c r="D637" s="76"/>
      <c r="E637" s="50">
        <v>612100</v>
      </c>
      <c r="F637" s="51" t="s">
        <v>73</v>
      </c>
      <c r="G637" s="99">
        <f>Godišnji!G636</f>
        <v>190200</v>
      </c>
      <c r="H637" s="100">
        <f>Godišnji!H636</f>
        <v>0</v>
      </c>
      <c r="I637" s="98">
        <f>SUM(G637:H637)</f>
        <v>190200</v>
      </c>
      <c r="J637" s="52"/>
      <c r="K637" s="53"/>
      <c r="L637" s="101">
        <f>SUM(J637:K637)</f>
        <v>0</v>
      </c>
    </row>
    <row r="638" spans="1:12" hidden="1">
      <c r="A638" s="40"/>
      <c r="B638" s="41"/>
      <c r="C638" s="42"/>
      <c r="D638" s="76"/>
      <c r="E638" s="44">
        <v>613000</v>
      </c>
      <c r="F638" s="45" t="s">
        <v>74</v>
      </c>
      <c r="G638" s="94">
        <f>SUM(G639:G648)</f>
        <v>222000</v>
      </c>
      <c r="H638" s="95">
        <f t="shared" ref="H638:L638" si="256">SUM(H639:H648)</f>
        <v>0</v>
      </c>
      <c r="I638" s="96">
        <f t="shared" si="256"/>
        <v>222000</v>
      </c>
      <c r="J638" s="94">
        <f t="shared" si="256"/>
        <v>0</v>
      </c>
      <c r="K638" s="95">
        <f t="shared" si="256"/>
        <v>0</v>
      </c>
      <c r="L638" s="97">
        <f t="shared" si="256"/>
        <v>0</v>
      </c>
    </row>
    <row r="639" spans="1:12" hidden="1">
      <c r="A639" s="48"/>
      <c r="B639" s="43"/>
      <c r="C639" s="49"/>
      <c r="D639" s="76"/>
      <c r="E639" s="50">
        <v>613100</v>
      </c>
      <c r="F639" s="54" t="s">
        <v>75</v>
      </c>
      <c r="G639" s="99">
        <f>Godišnji!G638</f>
        <v>12000</v>
      </c>
      <c r="H639" s="100">
        <f>Godišnji!H638</f>
        <v>0</v>
      </c>
      <c r="I639" s="98">
        <f t="shared" ref="I639:I648" si="257">SUM(G639:H639)</f>
        <v>12000</v>
      </c>
      <c r="J639" s="52"/>
      <c r="K639" s="53"/>
      <c r="L639" s="101">
        <f t="shared" ref="L639:L648" si="258">SUM(J639:K639)</f>
        <v>0</v>
      </c>
    </row>
    <row r="640" spans="1:12" hidden="1">
      <c r="A640" s="48"/>
      <c r="B640" s="43"/>
      <c r="C640" s="49"/>
      <c r="D640" s="76"/>
      <c r="E640" s="50">
        <v>613200</v>
      </c>
      <c r="F640" s="54" t="s">
        <v>76</v>
      </c>
      <c r="G640" s="99">
        <f>Godišnji!G639</f>
        <v>77000</v>
      </c>
      <c r="H640" s="100">
        <f>Godišnji!H639</f>
        <v>0</v>
      </c>
      <c r="I640" s="98">
        <f t="shared" si="257"/>
        <v>77000</v>
      </c>
      <c r="J640" s="52"/>
      <c r="K640" s="53"/>
      <c r="L640" s="101">
        <f t="shared" si="258"/>
        <v>0</v>
      </c>
    </row>
    <row r="641" spans="1:12" hidden="1">
      <c r="A641" s="48"/>
      <c r="B641" s="43"/>
      <c r="C641" s="49"/>
      <c r="D641" s="76"/>
      <c r="E641" s="50">
        <v>613300</v>
      </c>
      <c r="F641" s="54" t="s">
        <v>77</v>
      </c>
      <c r="G641" s="99">
        <f>Godišnji!G640</f>
        <v>11000</v>
      </c>
      <c r="H641" s="100">
        <f>Godišnji!H640</f>
        <v>0</v>
      </c>
      <c r="I641" s="98">
        <f t="shared" si="257"/>
        <v>11000</v>
      </c>
      <c r="J641" s="52"/>
      <c r="K641" s="53"/>
      <c r="L641" s="101">
        <f t="shared" si="258"/>
        <v>0</v>
      </c>
    </row>
    <row r="642" spans="1:12" hidden="1">
      <c r="A642" s="48"/>
      <c r="B642" s="43"/>
      <c r="C642" s="49"/>
      <c r="D642" s="76"/>
      <c r="E642" s="50">
        <v>613400</v>
      </c>
      <c r="F642" s="54" t="s">
        <v>78</v>
      </c>
      <c r="G642" s="99">
        <f>Godišnji!G641</f>
        <v>22000</v>
      </c>
      <c r="H642" s="100">
        <f>Godišnji!H641</f>
        <v>0</v>
      </c>
      <c r="I642" s="98">
        <f t="shared" si="257"/>
        <v>22000</v>
      </c>
      <c r="J642" s="52"/>
      <c r="K642" s="53"/>
      <c r="L642" s="101">
        <f t="shared" si="258"/>
        <v>0</v>
      </c>
    </row>
    <row r="643" spans="1:12" hidden="1">
      <c r="A643" s="48"/>
      <c r="B643" s="43"/>
      <c r="C643" s="49"/>
      <c r="D643" s="76"/>
      <c r="E643" s="50">
        <v>613500</v>
      </c>
      <c r="F643" s="54" t="s">
        <v>79</v>
      </c>
      <c r="G643" s="99">
        <f>Godišnji!G642</f>
        <v>1500</v>
      </c>
      <c r="H643" s="100">
        <f>Godišnji!H642</f>
        <v>0</v>
      </c>
      <c r="I643" s="98">
        <f t="shared" si="257"/>
        <v>1500</v>
      </c>
      <c r="J643" s="52"/>
      <c r="K643" s="53"/>
      <c r="L643" s="101">
        <f t="shared" si="258"/>
        <v>0</v>
      </c>
    </row>
    <row r="644" spans="1:12" hidden="1">
      <c r="A644" s="48"/>
      <c r="B644" s="43"/>
      <c r="C644" s="49"/>
      <c r="D644" s="76"/>
      <c r="E644" s="50">
        <v>613600</v>
      </c>
      <c r="F644" s="54" t="s">
        <v>82</v>
      </c>
      <c r="G644" s="99">
        <f>Godišnji!G643</f>
        <v>0</v>
      </c>
      <c r="H644" s="100">
        <f>Godišnji!H643</f>
        <v>0</v>
      </c>
      <c r="I644" s="98">
        <f t="shared" si="257"/>
        <v>0</v>
      </c>
      <c r="J644" s="52"/>
      <c r="K644" s="53"/>
      <c r="L644" s="101">
        <f t="shared" si="258"/>
        <v>0</v>
      </c>
    </row>
    <row r="645" spans="1:12" hidden="1">
      <c r="A645" s="48"/>
      <c r="B645" s="43"/>
      <c r="C645" s="49"/>
      <c r="D645" s="76"/>
      <c r="E645" s="50">
        <v>613700</v>
      </c>
      <c r="F645" s="54" t="s">
        <v>80</v>
      </c>
      <c r="G645" s="99">
        <f>Godišnji!G644</f>
        <v>26500</v>
      </c>
      <c r="H645" s="100">
        <f>Godišnji!H644</f>
        <v>0</v>
      </c>
      <c r="I645" s="98">
        <f t="shared" si="257"/>
        <v>26500</v>
      </c>
      <c r="J645" s="52"/>
      <c r="K645" s="53"/>
      <c r="L645" s="101">
        <f t="shared" si="258"/>
        <v>0</v>
      </c>
    </row>
    <row r="646" spans="1:12" hidden="1">
      <c r="A646" s="48"/>
      <c r="B646" s="43"/>
      <c r="C646" s="49"/>
      <c r="D646" s="76"/>
      <c r="E646" s="50">
        <v>613800</v>
      </c>
      <c r="F646" s="54" t="s">
        <v>83</v>
      </c>
      <c r="G646" s="99">
        <f>Godišnji!G645</f>
        <v>0</v>
      </c>
      <c r="H646" s="100">
        <f>Godišnji!H645</f>
        <v>0</v>
      </c>
      <c r="I646" s="98">
        <f t="shared" si="257"/>
        <v>0</v>
      </c>
      <c r="J646" s="52"/>
      <c r="K646" s="53"/>
      <c r="L646" s="101">
        <f t="shared" si="258"/>
        <v>0</v>
      </c>
    </row>
    <row r="647" spans="1:12" hidden="1">
      <c r="A647" s="48"/>
      <c r="B647" s="43"/>
      <c r="C647" s="49"/>
      <c r="D647" s="76"/>
      <c r="E647" s="50">
        <v>613900</v>
      </c>
      <c r="F647" s="54" t="s">
        <v>81</v>
      </c>
      <c r="G647" s="99">
        <f>Godišnji!G646</f>
        <v>72000</v>
      </c>
      <c r="H647" s="100">
        <f>Godišnji!H646</f>
        <v>0</v>
      </c>
      <c r="I647" s="98">
        <f t="shared" si="257"/>
        <v>72000</v>
      </c>
      <c r="J647" s="52"/>
      <c r="K647" s="53"/>
      <c r="L647" s="101">
        <f t="shared" si="258"/>
        <v>0</v>
      </c>
    </row>
    <row r="648" spans="1:12" hidden="1">
      <c r="A648" s="48"/>
      <c r="B648" s="43"/>
      <c r="C648" s="49"/>
      <c r="D648" s="76"/>
      <c r="E648" s="50">
        <v>613900</v>
      </c>
      <c r="F648" s="54" t="s">
        <v>84</v>
      </c>
      <c r="G648" s="99">
        <f>Godišnji!G647</f>
        <v>0</v>
      </c>
      <c r="H648" s="100">
        <f>Godišnji!H647</f>
        <v>0</v>
      </c>
      <c r="I648" s="98">
        <f t="shared" si="257"/>
        <v>0</v>
      </c>
      <c r="J648" s="52"/>
      <c r="K648" s="53"/>
      <c r="L648" s="101">
        <f t="shared" si="258"/>
        <v>0</v>
      </c>
    </row>
    <row r="649" spans="1:12" hidden="1">
      <c r="A649" s="40"/>
      <c r="B649" s="41"/>
      <c r="C649" s="42"/>
      <c r="D649" s="76"/>
      <c r="E649" s="44">
        <v>821000</v>
      </c>
      <c r="F649" s="45" t="s">
        <v>85</v>
      </c>
      <c r="G649" s="94">
        <f>SUM(G650:G651)</f>
        <v>7000</v>
      </c>
      <c r="H649" s="95">
        <f t="shared" ref="H649:L649" si="259">SUM(H650:H651)</f>
        <v>0</v>
      </c>
      <c r="I649" s="96">
        <f t="shared" si="259"/>
        <v>7000</v>
      </c>
      <c r="J649" s="94">
        <f t="shared" si="259"/>
        <v>0</v>
      </c>
      <c r="K649" s="95">
        <f t="shared" si="259"/>
        <v>0</v>
      </c>
      <c r="L649" s="97">
        <f t="shared" si="259"/>
        <v>0</v>
      </c>
    </row>
    <row r="650" spans="1:12" hidden="1">
      <c r="A650" s="48"/>
      <c r="B650" s="43"/>
      <c r="C650" s="49"/>
      <c r="D650" s="76"/>
      <c r="E650" s="50">
        <v>821200</v>
      </c>
      <c r="F650" s="51" t="s">
        <v>86</v>
      </c>
      <c r="G650" s="99">
        <f>Godišnji!G649</f>
        <v>0</v>
      </c>
      <c r="H650" s="100">
        <f>Godišnji!H649</f>
        <v>0</v>
      </c>
      <c r="I650" s="98">
        <f>SUM(G650:H650)</f>
        <v>0</v>
      </c>
      <c r="J650" s="52"/>
      <c r="K650" s="53"/>
      <c r="L650" s="101">
        <f>SUM(J650:K650)</f>
        <v>0</v>
      </c>
    </row>
    <row r="651" spans="1:12" ht="12.75" hidden="1" thickBot="1">
      <c r="A651" s="55"/>
      <c r="B651" s="56"/>
      <c r="C651" s="57"/>
      <c r="D651" s="81"/>
      <c r="E651" s="58">
        <v>821300</v>
      </c>
      <c r="F651" s="59" t="s">
        <v>87</v>
      </c>
      <c r="G651" s="103">
        <f>Godišnji!G650</f>
        <v>7000</v>
      </c>
      <c r="H651" s="104">
        <f>Godišnji!H650</f>
        <v>0</v>
      </c>
      <c r="I651" s="102">
        <f>SUM(G651:H651)</f>
        <v>7000</v>
      </c>
      <c r="J651" s="60"/>
      <c r="K651" s="61"/>
      <c r="L651" s="105">
        <f>SUM(J651:K651)</f>
        <v>0</v>
      </c>
    </row>
    <row r="652" spans="1:12" ht="12.75" hidden="1" thickBot="1">
      <c r="A652" s="62"/>
      <c r="B652" s="63"/>
      <c r="C652" s="64"/>
      <c r="D652" s="87"/>
      <c r="E652" s="63"/>
      <c r="F652" s="66" t="s">
        <v>178</v>
      </c>
      <c r="G652" s="106">
        <f>G632+G636+G638+G649</f>
        <v>2576250</v>
      </c>
      <c r="H652" s="107">
        <f t="shared" ref="H652:L652" si="260">H632+H636+H638+H649</f>
        <v>0</v>
      </c>
      <c r="I652" s="108">
        <f t="shared" si="260"/>
        <v>2576250</v>
      </c>
      <c r="J652" s="106">
        <f t="shared" si="260"/>
        <v>0</v>
      </c>
      <c r="K652" s="107">
        <f t="shared" si="260"/>
        <v>0</v>
      </c>
      <c r="L652" s="109">
        <f t="shared" si="260"/>
        <v>0</v>
      </c>
    </row>
    <row r="653" spans="1:12" hidden="1">
      <c r="D653" s="67"/>
      <c r="L653" s="137"/>
    </row>
    <row r="654" spans="1:12" hidden="1">
      <c r="A654" s="68" t="s">
        <v>160</v>
      </c>
      <c r="B654" s="69" t="s">
        <v>176</v>
      </c>
      <c r="C654" s="70" t="s">
        <v>107</v>
      </c>
      <c r="D654" s="76"/>
      <c r="E654" s="43"/>
      <c r="F654" s="45" t="s">
        <v>179</v>
      </c>
      <c r="G654" s="48"/>
      <c r="H654" s="43"/>
      <c r="I654" s="49"/>
      <c r="J654" s="48"/>
      <c r="K654" s="43"/>
      <c r="L654" s="74"/>
    </row>
    <row r="655" spans="1:12" hidden="1">
      <c r="A655" s="40"/>
      <c r="B655" s="41"/>
      <c r="C655" s="42"/>
      <c r="D655" s="76"/>
      <c r="E655" s="44">
        <v>611000</v>
      </c>
      <c r="F655" s="45" t="s">
        <v>69</v>
      </c>
      <c r="G655" s="94">
        <f>SUM(G656:G658)</f>
        <v>611040</v>
      </c>
      <c r="H655" s="95">
        <f t="shared" ref="H655:L655" si="261">SUM(H656:H658)</f>
        <v>0</v>
      </c>
      <c r="I655" s="96">
        <f t="shared" si="261"/>
        <v>611040</v>
      </c>
      <c r="J655" s="94">
        <f t="shared" si="261"/>
        <v>0</v>
      </c>
      <c r="K655" s="95">
        <f t="shared" si="261"/>
        <v>0</v>
      </c>
      <c r="L655" s="97">
        <f t="shared" si="261"/>
        <v>0</v>
      </c>
    </row>
    <row r="656" spans="1:12" hidden="1">
      <c r="A656" s="48"/>
      <c r="B656" s="43"/>
      <c r="C656" s="49"/>
      <c r="D656" s="76"/>
      <c r="E656" s="50">
        <v>611100</v>
      </c>
      <c r="F656" s="51" t="s">
        <v>70</v>
      </c>
      <c r="G656" s="99">
        <f>Godišnji!G655</f>
        <v>503700</v>
      </c>
      <c r="H656" s="100">
        <f>Godišnji!H655</f>
        <v>0</v>
      </c>
      <c r="I656" s="98">
        <f>SUM(G656:H656)</f>
        <v>503700</v>
      </c>
      <c r="J656" s="52"/>
      <c r="K656" s="53"/>
      <c r="L656" s="101">
        <f>SUM(J656:K656)</f>
        <v>0</v>
      </c>
    </row>
    <row r="657" spans="1:12" hidden="1">
      <c r="A657" s="48"/>
      <c r="B657" s="43"/>
      <c r="C657" s="49"/>
      <c r="D657" s="76"/>
      <c r="E657" s="50">
        <v>611200</v>
      </c>
      <c r="F657" s="51" t="s">
        <v>71</v>
      </c>
      <c r="G657" s="99">
        <f>Godišnji!G656</f>
        <v>107340</v>
      </c>
      <c r="H657" s="100">
        <f>Godišnji!H656</f>
        <v>0</v>
      </c>
      <c r="I657" s="98">
        <f t="shared" ref="I657:I658" si="262">SUM(G657:H657)</f>
        <v>107340</v>
      </c>
      <c r="J657" s="52"/>
      <c r="K657" s="53"/>
      <c r="L657" s="101">
        <f t="shared" ref="L657:L658" si="263">SUM(J657:K657)</f>
        <v>0</v>
      </c>
    </row>
    <row r="658" spans="1:12" hidden="1">
      <c r="A658" s="48"/>
      <c r="B658" s="43"/>
      <c r="C658" s="49"/>
      <c r="D658" s="76"/>
      <c r="E658" s="50">
        <v>611200</v>
      </c>
      <c r="F658" s="51" t="s">
        <v>72</v>
      </c>
      <c r="G658" s="99">
        <f>Godišnji!G657</f>
        <v>0</v>
      </c>
      <c r="H658" s="100">
        <f>Godišnji!H657</f>
        <v>0</v>
      </c>
      <c r="I658" s="98">
        <f t="shared" si="262"/>
        <v>0</v>
      </c>
      <c r="J658" s="52"/>
      <c r="K658" s="53"/>
      <c r="L658" s="101">
        <f t="shared" si="263"/>
        <v>0</v>
      </c>
    </row>
    <row r="659" spans="1:12" hidden="1">
      <c r="A659" s="40"/>
      <c r="B659" s="41"/>
      <c r="C659" s="42"/>
      <c r="D659" s="76"/>
      <c r="E659" s="44">
        <v>612000</v>
      </c>
      <c r="F659" s="45" t="s">
        <v>73</v>
      </c>
      <c r="G659" s="94">
        <f>G660</f>
        <v>53920</v>
      </c>
      <c r="H659" s="95">
        <f t="shared" ref="H659:L659" si="264">H660</f>
        <v>0</v>
      </c>
      <c r="I659" s="96">
        <f t="shared" si="264"/>
        <v>53920</v>
      </c>
      <c r="J659" s="94">
        <f t="shared" si="264"/>
        <v>0</v>
      </c>
      <c r="K659" s="95">
        <f t="shared" si="264"/>
        <v>0</v>
      </c>
      <c r="L659" s="97">
        <f t="shared" si="264"/>
        <v>0</v>
      </c>
    </row>
    <row r="660" spans="1:12" hidden="1">
      <c r="A660" s="48"/>
      <c r="B660" s="43"/>
      <c r="C660" s="49"/>
      <c r="D660" s="76"/>
      <c r="E660" s="50">
        <v>612100</v>
      </c>
      <c r="F660" s="51" t="s">
        <v>73</v>
      </c>
      <c r="G660" s="99">
        <f>Godišnji!G659</f>
        <v>53920</v>
      </c>
      <c r="H660" s="100">
        <f>Godišnji!H659</f>
        <v>0</v>
      </c>
      <c r="I660" s="98">
        <f>SUM(G660:H660)</f>
        <v>53920</v>
      </c>
      <c r="J660" s="52"/>
      <c r="K660" s="53"/>
      <c r="L660" s="101">
        <f>SUM(J660:K660)</f>
        <v>0</v>
      </c>
    </row>
    <row r="661" spans="1:12" hidden="1">
      <c r="A661" s="40"/>
      <c r="B661" s="41"/>
      <c r="C661" s="42"/>
      <c r="D661" s="76"/>
      <c r="E661" s="44">
        <v>613000</v>
      </c>
      <c r="F661" s="45" t="s">
        <v>74</v>
      </c>
      <c r="G661" s="94">
        <f>SUM(G662:G671)</f>
        <v>54600</v>
      </c>
      <c r="H661" s="95">
        <f t="shared" ref="H661:L661" si="265">SUM(H662:H671)</f>
        <v>0</v>
      </c>
      <c r="I661" s="96">
        <f t="shared" si="265"/>
        <v>54600</v>
      </c>
      <c r="J661" s="94">
        <f t="shared" si="265"/>
        <v>0</v>
      </c>
      <c r="K661" s="95">
        <f t="shared" si="265"/>
        <v>0</v>
      </c>
      <c r="L661" s="97">
        <f t="shared" si="265"/>
        <v>0</v>
      </c>
    </row>
    <row r="662" spans="1:12" hidden="1">
      <c r="A662" s="48"/>
      <c r="B662" s="43"/>
      <c r="C662" s="49"/>
      <c r="D662" s="76"/>
      <c r="E662" s="50">
        <v>613100</v>
      </c>
      <c r="F662" s="54" t="s">
        <v>75</v>
      </c>
      <c r="G662" s="99">
        <f>Godišnji!G661</f>
        <v>3500</v>
      </c>
      <c r="H662" s="100">
        <f>Godišnji!H661</f>
        <v>0</v>
      </c>
      <c r="I662" s="98">
        <f t="shared" ref="I662:I671" si="266">SUM(G662:H662)</f>
        <v>3500</v>
      </c>
      <c r="J662" s="52"/>
      <c r="K662" s="53"/>
      <c r="L662" s="101">
        <f t="shared" ref="L662:L671" si="267">SUM(J662:K662)</f>
        <v>0</v>
      </c>
    </row>
    <row r="663" spans="1:12" hidden="1">
      <c r="A663" s="48"/>
      <c r="B663" s="43"/>
      <c r="C663" s="49"/>
      <c r="D663" s="76"/>
      <c r="E663" s="50">
        <v>613200</v>
      </c>
      <c r="F663" s="54" t="s">
        <v>76</v>
      </c>
      <c r="G663" s="99">
        <f>Godišnji!G662</f>
        <v>20500</v>
      </c>
      <c r="H663" s="100">
        <f>Godišnji!H662</f>
        <v>0</v>
      </c>
      <c r="I663" s="98">
        <f t="shared" si="266"/>
        <v>20500</v>
      </c>
      <c r="J663" s="52"/>
      <c r="K663" s="53"/>
      <c r="L663" s="101">
        <f t="shared" si="267"/>
        <v>0</v>
      </c>
    </row>
    <row r="664" spans="1:12" hidden="1">
      <c r="A664" s="48"/>
      <c r="B664" s="43"/>
      <c r="C664" s="49"/>
      <c r="D664" s="76"/>
      <c r="E664" s="50">
        <v>613300</v>
      </c>
      <c r="F664" s="54" t="s">
        <v>77</v>
      </c>
      <c r="G664" s="99">
        <f>Godišnji!G663</f>
        <v>3300</v>
      </c>
      <c r="H664" s="100">
        <f>Godišnji!H663</f>
        <v>0</v>
      </c>
      <c r="I664" s="98">
        <f t="shared" si="266"/>
        <v>3300</v>
      </c>
      <c r="J664" s="52"/>
      <c r="K664" s="53"/>
      <c r="L664" s="101">
        <f t="shared" si="267"/>
        <v>0</v>
      </c>
    </row>
    <row r="665" spans="1:12" hidden="1">
      <c r="A665" s="48"/>
      <c r="B665" s="43"/>
      <c r="C665" s="49"/>
      <c r="D665" s="76"/>
      <c r="E665" s="50">
        <v>613400</v>
      </c>
      <c r="F665" s="54" t="s">
        <v>78</v>
      </c>
      <c r="G665" s="99">
        <f>Godišnji!G664</f>
        <v>9000</v>
      </c>
      <c r="H665" s="100">
        <f>Godišnji!H664</f>
        <v>0</v>
      </c>
      <c r="I665" s="98">
        <f t="shared" si="266"/>
        <v>9000</v>
      </c>
      <c r="J665" s="52"/>
      <c r="K665" s="53"/>
      <c r="L665" s="101">
        <f t="shared" si="267"/>
        <v>0</v>
      </c>
    </row>
    <row r="666" spans="1:12" hidden="1">
      <c r="A666" s="48"/>
      <c r="B666" s="43"/>
      <c r="C666" s="49"/>
      <c r="D666" s="76"/>
      <c r="E666" s="50">
        <v>613500</v>
      </c>
      <c r="F666" s="54" t="s">
        <v>79</v>
      </c>
      <c r="G666" s="99">
        <f>Godišnji!G665</f>
        <v>300</v>
      </c>
      <c r="H666" s="100">
        <f>Godišnji!H665</f>
        <v>0</v>
      </c>
      <c r="I666" s="98">
        <f t="shared" si="266"/>
        <v>300</v>
      </c>
      <c r="J666" s="52"/>
      <c r="K666" s="53"/>
      <c r="L666" s="101">
        <f t="shared" si="267"/>
        <v>0</v>
      </c>
    </row>
    <row r="667" spans="1:12" hidden="1">
      <c r="A667" s="48"/>
      <c r="B667" s="43"/>
      <c r="C667" s="49"/>
      <c r="D667" s="76"/>
      <c r="E667" s="50">
        <v>613600</v>
      </c>
      <c r="F667" s="54" t="s">
        <v>82</v>
      </c>
      <c r="G667" s="99">
        <f>Godišnji!G666</f>
        <v>0</v>
      </c>
      <c r="H667" s="100">
        <f>Godišnji!H666</f>
        <v>0</v>
      </c>
      <c r="I667" s="98">
        <f t="shared" si="266"/>
        <v>0</v>
      </c>
      <c r="J667" s="52"/>
      <c r="K667" s="53"/>
      <c r="L667" s="101">
        <f t="shared" si="267"/>
        <v>0</v>
      </c>
    </row>
    <row r="668" spans="1:12" hidden="1">
      <c r="A668" s="48"/>
      <c r="B668" s="43"/>
      <c r="C668" s="49"/>
      <c r="D668" s="76"/>
      <c r="E668" s="50">
        <v>613700</v>
      </c>
      <c r="F668" s="54" t="s">
        <v>80</v>
      </c>
      <c r="G668" s="99">
        <f>Godišnji!G667</f>
        <v>10500</v>
      </c>
      <c r="H668" s="100">
        <f>Godišnji!H667</f>
        <v>0</v>
      </c>
      <c r="I668" s="98">
        <f t="shared" si="266"/>
        <v>10500</v>
      </c>
      <c r="J668" s="52"/>
      <c r="K668" s="53"/>
      <c r="L668" s="101">
        <f t="shared" si="267"/>
        <v>0</v>
      </c>
    </row>
    <row r="669" spans="1:12" hidden="1">
      <c r="A669" s="48"/>
      <c r="B669" s="43"/>
      <c r="C669" s="49"/>
      <c r="D669" s="76"/>
      <c r="E669" s="50">
        <v>613800</v>
      </c>
      <c r="F669" s="54" t="s">
        <v>83</v>
      </c>
      <c r="G669" s="99">
        <f>Godišnji!G668</f>
        <v>0</v>
      </c>
      <c r="H669" s="100">
        <f>Godišnji!H668</f>
        <v>0</v>
      </c>
      <c r="I669" s="98">
        <f t="shared" si="266"/>
        <v>0</v>
      </c>
      <c r="J669" s="52"/>
      <c r="K669" s="53"/>
      <c r="L669" s="101">
        <f t="shared" si="267"/>
        <v>0</v>
      </c>
    </row>
    <row r="670" spans="1:12" hidden="1">
      <c r="A670" s="48"/>
      <c r="B670" s="43"/>
      <c r="C670" s="49"/>
      <c r="D670" s="76"/>
      <c r="E670" s="50">
        <v>613900</v>
      </c>
      <c r="F670" s="54" t="s">
        <v>81</v>
      </c>
      <c r="G670" s="99">
        <f>Godišnji!G669</f>
        <v>7500</v>
      </c>
      <c r="H670" s="100">
        <f>Godišnji!H669</f>
        <v>0</v>
      </c>
      <c r="I670" s="98">
        <f t="shared" si="266"/>
        <v>7500</v>
      </c>
      <c r="J670" s="52"/>
      <c r="K670" s="53"/>
      <c r="L670" s="101">
        <f t="shared" si="267"/>
        <v>0</v>
      </c>
    </row>
    <row r="671" spans="1:12" hidden="1">
      <c r="A671" s="48"/>
      <c r="B671" s="43"/>
      <c r="C671" s="49"/>
      <c r="D671" s="76"/>
      <c r="E671" s="50">
        <v>613900</v>
      </c>
      <c r="F671" s="54" t="s">
        <v>84</v>
      </c>
      <c r="G671" s="99">
        <f>Godišnji!G670</f>
        <v>0</v>
      </c>
      <c r="H671" s="100">
        <f>Godišnji!H670</f>
        <v>0</v>
      </c>
      <c r="I671" s="98">
        <f t="shared" si="266"/>
        <v>0</v>
      </c>
      <c r="J671" s="52"/>
      <c r="K671" s="53"/>
      <c r="L671" s="101">
        <f t="shared" si="267"/>
        <v>0</v>
      </c>
    </row>
    <row r="672" spans="1:12" hidden="1">
      <c r="A672" s="40"/>
      <c r="B672" s="41"/>
      <c r="C672" s="42"/>
      <c r="D672" s="76"/>
      <c r="E672" s="44">
        <v>821000</v>
      </c>
      <c r="F672" s="45" t="s">
        <v>85</v>
      </c>
      <c r="G672" s="94">
        <f>SUM(G673:G674)</f>
        <v>35000</v>
      </c>
      <c r="H672" s="95">
        <f t="shared" ref="H672:L672" si="268">SUM(H673:H674)</f>
        <v>0</v>
      </c>
      <c r="I672" s="96">
        <f t="shared" si="268"/>
        <v>35000</v>
      </c>
      <c r="J672" s="94">
        <f t="shared" si="268"/>
        <v>0</v>
      </c>
      <c r="K672" s="95">
        <f t="shared" si="268"/>
        <v>0</v>
      </c>
      <c r="L672" s="97">
        <f t="shared" si="268"/>
        <v>0</v>
      </c>
    </row>
    <row r="673" spans="1:12" hidden="1">
      <c r="A673" s="48"/>
      <c r="B673" s="43"/>
      <c r="C673" s="49"/>
      <c r="D673" s="76"/>
      <c r="E673" s="50">
        <v>821200</v>
      </c>
      <c r="F673" s="51" t="s">
        <v>86</v>
      </c>
      <c r="G673" s="99">
        <f>Godišnji!G672</f>
        <v>30000</v>
      </c>
      <c r="H673" s="100">
        <f>Godišnji!H672</f>
        <v>0</v>
      </c>
      <c r="I673" s="98">
        <f>SUM(G673:H673)</f>
        <v>30000</v>
      </c>
      <c r="J673" s="52"/>
      <c r="K673" s="53"/>
      <c r="L673" s="101">
        <f>SUM(J673:K673)</f>
        <v>0</v>
      </c>
    </row>
    <row r="674" spans="1:12" ht="12.75" hidden="1" thickBot="1">
      <c r="A674" s="55"/>
      <c r="B674" s="56"/>
      <c r="C674" s="57"/>
      <c r="D674" s="81"/>
      <c r="E674" s="58">
        <v>821300</v>
      </c>
      <c r="F674" s="59" t="s">
        <v>87</v>
      </c>
      <c r="G674" s="103">
        <f>Godišnji!G673</f>
        <v>5000</v>
      </c>
      <c r="H674" s="104">
        <f>Godišnji!H673</f>
        <v>0</v>
      </c>
      <c r="I674" s="102">
        <f>SUM(G674:H674)</f>
        <v>5000</v>
      </c>
      <c r="J674" s="60"/>
      <c r="K674" s="61"/>
      <c r="L674" s="105">
        <f>SUM(J674:K674)</f>
        <v>0</v>
      </c>
    </row>
    <row r="675" spans="1:12" ht="12.75" hidden="1" thickBot="1">
      <c r="A675" s="62"/>
      <c r="B675" s="63"/>
      <c r="C675" s="64"/>
      <c r="D675" s="87"/>
      <c r="E675" s="63"/>
      <c r="F675" s="66" t="s">
        <v>180</v>
      </c>
      <c r="G675" s="106">
        <f>G655+G659+G661+G672</f>
        <v>754560</v>
      </c>
      <c r="H675" s="107">
        <f t="shared" ref="H675:L675" si="269">H655+H659+H661+H672</f>
        <v>0</v>
      </c>
      <c r="I675" s="108">
        <f t="shared" si="269"/>
        <v>754560</v>
      </c>
      <c r="J675" s="106">
        <f t="shared" si="269"/>
        <v>0</v>
      </c>
      <c r="K675" s="107">
        <f t="shared" si="269"/>
        <v>0</v>
      </c>
      <c r="L675" s="109">
        <f t="shared" si="269"/>
        <v>0</v>
      </c>
    </row>
    <row r="676" spans="1:12" hidden="1">
      <c r="D676" s="67"/>
      <c r="L676" s="137"/>
    </row>
    <row r="677" spans="1:12" hidden="1">
      <c r="A677" s="68" t="s">
        <v>160</v>
      </c>
      <c r="B677" s="69" t="s">
        <v>176</v>
      </c>
      <c r="C677" s="70" t="s">
        <v>109</v>
      </c>
      <c r="D677" s="76"/>
      <c r="E677" s="43"/>
      <c r="F677" s="45" t="s">
        <v>41</v>
      </c>
      <c r="G677" s="48"/>
      <c r="H677" s="43"/>
      <c r="I677" s="49"/>
      <c r="J677" s="48"/>
      <c r="K677" s="43"/>
      <c r="L677" s="74"/>
    </row>
    <row r="678" spans="1:12" hidden="1">
      <c r="A678" s="40"/>
      <c r="B678" s="41"/>
      <c r="C678" s="42"/>
      <c r="D678" s="76"/>
      <c r="E678" s="44">
        <v>611000</v>
      </c>
      <c r="F678" s="45" t="s">
        <v>69</v>
      </c>
      <c r="G678" s="94">
        <f>SUM(G679:G681)</f>
        <v>805680</v>
      </c>
      <c r="H678" s="95">
        <f t="shared" ref="H678:L678" si="270">SUM(H679:H681)</f>
        <v>0</v>
      </c>
      <c r="I678" s="96">
        <f t="shared" si="270"/>
        <v>805680</v>
      </c>
      <c r="J678" s="94">
        <f t="shared" si="270"/>
        <v>0</v>
      </c>
      <c r="K678" s="95">
        <f t="shared" si="270"/>
        <v>0</v>
      </c>
      <c r="L678" s="97">
        <f t="shared" si="270"/>
        <v>0</v>
      </c>
    </row>
    <row r="679" spans="1:12" hidden="1">
      <c r="A679" s="48"/>
      <c r="B679" s="43"/>
      <c r="C679" s="49"/>
      <c r="D679" s="76"/>
      <c r="E679" s="50">
        <v>611100</v>
      </c>
      <c r="F679" s="51" t="s">
        <v>70</v>
      </c>
      <c r="G679" s="99">
        <f>Godišnji!G678</f>
        <v>664790</v>
      </c>
      <c r="H679" s="100">
        <f>Godišnji!H678</f>
        <v>0</v>
      </c>
      <c r="I679" s="98">
        <f>SUM(G679:H679)</f>
        <v>664790</v>
      </c>
      <c r="J679" s="52"/>
      <c r="K679" s="53"/>
      <c r="L679" s="101">
        <f>SUM(J679:K679)</f>
        <v>0</v>
      </c>
    </row>
    <row r="680" spans="1:12" hidden="1">
      <c r="A680" s="48"/>
      <c r="B680" s="43"/>
      <c r="C680" s="49"/>
      <c r="D680" s="76"/>
      <c r="E680" s="50">
        <v>611200</v>
      </c>
      <c r="F680" s="51" t="s">
        <v>71</v>
      </c>
      <c r="G680" s="99">
        <f>Godišnji!G679</f>
        <v>140890</v>
      </c>
      <c r="H680" s="100">
        <f>Godišnji!H679</f>
        <v>0</v>
      </c>
      <c r="I680" s="98">
        <f t="shared" ref="I680:I681" si="271">SUM(G680:H680)</f>
        <v>140890</v>
      </c>
      <c r="J680" s="52"/>
      <c r="K680" s="53"/>
      <c r="L680" s="101">
        <f t="shared" ref="L680:L681" si="272">SUM(J680:K680)</f>
        <v>0</v>
      </c>
    </row>
    <row r="681" spans="1:12" hidden="1">
      <c r="A681" s="48"/>
      <c r="B681" s="43"/>
      <c r="C681" s="49"/>
      <c r="D681" s="76"/>
      <c r="E681" s="50">
        <v>611200</v>
      </c>
      <c r="F681" s="51" t="s">
        <v>72</v>
      </c>
      <c r="G681" s="99">
        <f>Godišnji!G680</f>
        <v>0</v>
      </c>
      <c r="H681" s="100">
        <f>Godišnji!H680</f>
        <v>0</v>
      </c>
      <c r="I681" s="98">
        <f t="shared" si="271"/>
        <v>0</v>
      </c>
      <c r="J681" s="52"/>
      <c r="K681" s="53"/>
      <c r="L681" s="101">
        <f t="shared" si="272"/>
        <v>0</v>
      </c>
    </row>
    <row r="682" spans="1:12" hidden="1">
      <c r="A682" s="40"/>
      <c r="B682" s="41"/>
      <c r="C682" s="42"/>
      <c r="D682" s="76"/>
      <c r="E682" s="44">
        <v>612000</v>
      </c>
      <c r="F682" s="45" t="s">
        <v>73</v>
      </c>
      <c r="G682" s="94">
        <f>G683</f>
        <v>72470</v>
      </c>
      <c r="H682" s="95">
        <f t="shared" ref="H682:L682" si="273">H683</f>
        <v>0</v>
      </c>
      <c r="I682" s="96">
        <f t="shared" si="273"/>
        <v>72470</v>
      </c>
      <c r="J682" s="94">
        <f t="shared" si="273"/>
        <v>0</v>
      </c>
      <c r="K682" s="95">
        <f t="shared" si="273"/>
        <v>0</v>
      </c>
      <c r="L682" s="97">
        <f t="shared" si="273"/>
        <v>0</v>
      </c>
    </row>
    <row r="683" spans="1:12" hidden="1">
      <c r="A683" s="48"/>
      <c r="B683" s="43"/>
      <c r="C683" s="49"/>
      <c r="D683" s="76"/>
      <c r="E683" s="50">
        <v>612100</v>
      </c>
      <c r="F683" s="51" t="s">
        <v>73</v>
      </c>
      <c r="G683" s="99">
        <f>Godišnji!G682</f>
        <v>72470</v>
      </c>
      <c r="H683" s="100">
        <f>Godišnji!H682</f>
        <v>0</v>
      </c>
      <c r="I683" s="98">
        <f>SUM(G683:H683)</f>
        <v>72470</v>
      </c>
      <c r="J683" s="52"/>
      <c r="K683" s="53"/>
      <c r="L683" s="101">
        <f>SUM(J683:K683)</f>
        <v>0</v>
      </c>
    </row>
    <row r="684" spans="1:12" hidden="1">
      <c r="A684" s="40"/>
      <c r="B684" s="41"/>
      <c r="C684" s="42"/>
      <c r="D684" s="76"/>
      <c r="E684" s="44">
        <v>613000</v>
      </c>
      <c r="F684" s="45" t="s">
        <v>74</v>
      </c>
      <c r="G684" s="94">
        <f>SUM(G685:G694)</f>
        <v>63550</v>
      </c>
      <c r="H684" s="95">
        <f t="shared" ref="H684:L684" si="274">SUM(H685:H694)</f>
        <v>0</v>
      </c>
      <c r="I684" s="96">
        <f t="shared" si="274"/>
        <v>63550</v>
      </c>
      <c r="J684" s="94">
        <f t="shared" si="274"/>
        <v>0</v>
      </c>
      <c r="K684" s="95">
        <f t="shared" si="274"/>
        <v>0</v>
      </c>
      <c r="L684" s="97">
        <f t="shared" si="274"/>
        <v>0</v>
      </c>
    </row>
    <row r="685" spans="1:12" hidden="1">
      <c r="A685" s="48"/>
      <c r="B685" s="43"/>
      <c r="C685" s="49"/>
      <c r="D685" s="76"/>
      <c r="E685" s="50">
        <v>613100</v>
      </c>
      <c r="F685" s="54" t="s">
        <v>75</v>
      </c>
      <c r="G685" s="99">
        <f>Godišnji!G684</f>
        <v>4500</v>
      </c>
      <c r="H685" s="100">
        <f>Godišnji!H684</f>
        <v>0</v>
      </c>
      <c r="I685" s="98">
        <f t="shared" ref="I685:I694" si="275">SUM(G685:H685)</f>
        <v>4500</v>
      </c>
      <c r="J685" s="52"/>
      <c r="K685" s="53"/>
      <c r="L685" s="101">
        <f t="shared" ref="L685:L694" si="276">SUM(J685:K685)</f>
        <v>0</v>
      </c>
    </row>
    <row r="686" spans="1:12" hidden="1">
      <c r="A686" s="48"/>
      <c r="B686" s="43"/>
      <c r="C686" s="49"/>
      <c r="D686" s="76"/>
      <c r="E686" s="50">
        <v>613200</v>
      </c>
      <c r="F686" s="54" t="s">
        <v>76</v>
      </c>
      <c r="G686" s="99">
        <f>Godišnji!G685</f>
        <v>30000</v>
      </c>
      <c r="H686" s="100">
        <f>Godišnji!H685</f>
        <v>0</v>
      </c>
      <c r="I686" s="98">
        <f t="shared" si="275"/>
        <v>30000</v>
      </c>
      <c r="J686" s="52"/>
      <c r="K686" s="53"/>
      <c r="L686" s="101">
        <f t="shared" si="276"/>
        <v>0</v>
      </c>
    </row>
    <row r="687" spans="1:12" hidden="1">
      <c r="A687" s="48"/>
      <c r="B687" s="43"/>
      <c r="C687" s="49"/>
      <c r="D687" s="76"/>
      <c r="E687" s="50">
        <v>613300</v>
      </c>
      <c r="F687" s="54" t="s">
        <v>77</v>
      </c>
      <c r="G687" s="99">
        <f>Godišnji!G686</f>
        <v>3050</v>
      </c>
      <c r="H687" s="100">
        <f>Godišnji!H686</f>
        <v>0</v>
      </c>
      <c r="I687" s="98">
        <f t="shared" si="275"/>
        <v>3050</v>
      </c>
      <c r="J687" s="52"/>
      <c r="K687" s="53"/>
      <c r="L687" s="101">
        <f t="shared" si="276"/>
        <v>0</v>
      </c>
    </row>
    <row r="688" spans="1:12" hidden="1">
      <c r="A688" s="48"/>
      <c r="B688" s="43"/>
      <c r="C688" s="49"/>
      <c r="D688" s="76"/>
      <c r="E688" s="50">
        <v>613400</v>
      </c>
      <c r="F688" s="54" t="s">
        <v>78</v>
      </c>
      <c r="G688" s="99">
        <f>Godišnji!G687</f>
        <v>9000</v>
      </c>
      <c r="H688" s="100">
        <f>Godišnji!H687</f>
        <v>0</v>
      </c>
      <c r="I688" s="98">
        <f t="shared" si="275"/>
        <v>9000</v>
      </c>
      <c r="J688" s="52"/>
      <c r="K688" s="53"/>
      <c r="L688" s="101">
        <f t="shared" si="276"/>
        <v>0</v>
      </c>
    </row>
    <row r="689" spans="1:12" hidden="1">
      <c r="A689" s="48"/>
      <c r="B689" s="43"/>
      <c r="C689" s="49"/>
      <c r="D689" s="76"/>
      <c r="E689" s="50">
        <v>613500</v>
      </c>
      <c r="F689" s="54" t="s">
        <v>79</v>
      </c>
      <c r="G689" s="99">
        <f>Godišnji!G688</f>
        <v>0</v>
      </c>
      <c r="H689" s="100">
        <f>Godišnji!H688</f>
        <v>0</v>
      </c>
      <c r="I689" s="98">
        <f t="shared" si="275"/>
        <v>0</v>
      </c>
      <c r="J689" s="52"/>
      <c r="K689" s="53"/>
      <c r="L689" s="101">
        <f t="shared" si="276"/>
        <v>0</v>
      </c>
    </row>
    <row r="690" spans="1:12" hidden="1">
      <c r="A690" s="48"/>
      <c r="B690" s="43"/>
      <c r="C690" s="49"/>
      <c r="D690" s="76"/>
      <c r="E690" s="50">
        <v>613600</v>
      </c>
      <c r="F690" s="54" t="s">
        <v>82</v>
      </c>
      <c r="G690" s="99">
        <f>Godišnji!G689</f>
        <v>0</v>
      </c>
      <c r="H690" s="100">
        <f>Godišnji!H689</f>
        <v>0</v>
      </c>
      <c r="I690" s="98">
        <f t="shared" si="275"/>
        <v>0</v>
      </c>
      <c r="J690" s="52"/>
      <c r="K690" s="53"/>
      <c r="L690" s="101">
        <f t="shared" si="276"/>
        <v>0</v>
      </c>
    </row>
    <row r="691" spans="1:12" hidden="1">
      <c r="A691" s="48"/>
      <c r="B691" s="43"/>
      <c r="C691" s="49"/>
      <c r="D691" s="76"/>
      <c r="E691" s="50">
        <v>613700</v>
      </c>
      <c r="F691" s="54" t="s">
        <v>80</v>
      </c>
      <c r="G691" s="99">
        <f>Godišnji!G690</f>
        <v>9000</v>
      </c>
      <c r="H691" s="100">
        <f>Godišnji!H690</f>
        <v>0</v>
      </c>
      <c r="I691" s="98">
        <f t="shared" si="275"/>
        <v>9000</v>
      </c>
      <c r="J691" s="52"/>
      <c r="K691" s="53"/>
      <c r="L691" s="101">
        <f t="shared" si="276"/>
        <v>0</v>
      </c>
    </row>
    <row r="692" spans="1:12" hidden="1">
      <c r="A692" s="48"/>
      <c r="B692" s="43"/>
      <c r="C692" s="49"/>
      <c r="D692" s="76"/>
      <c r="E692" s="50">
        <v>613800</v>
      </c>
      <c r="F692" s="54" t="s">
        <v>83</v>
      </c>
      <c r="G692" s="99">
        <f>Godišnji!G691</f>
        <v>0</v>
      </c>
      <c r="H692" s="100">
        <f>Godišnji!H691</f>
        <v>0</v>
      </c>
      <c r="I692" s="98">
        <f t="shared" si="275"/>
        <v>0</v>
      </c>
      <c r="J692" s="52"/>
      <c r="K692" s="53"/>
      <c r="L692" s="101">
        <f t="shared" si="276"/>
        <v>0</v>
      </c>
    </row>
    <row r="693" spans="1:12" hidden="1">
      <c r="A693" s="48"/>
      <c r="B693" s="43"/>
      <c r="C693" s="49"/>
      <c r="D693" s="76"/>
      <c r="E693" s="50">
        <v>613900</v>
      </c>
      <c r="F693" s="54" t="s">
        <v>81</v>
      </c>
      <c r="G693" s="99">
        <f>Godišnji!G692</f>
        <v>8000</v>
      </c>
      <c r="H693" s="100">
        <f>Godišnji!H692</f>
        <v>0</v>
      </c>
      <c r="I693" s="98">
        <f t="shared" si="275"/>
        <v>8000</v>
      </c>
      <c r="J693" s="52"/>
      <c r="K693" s="53"/>
      <c r="L693" s="101">
        <f t="shared" si="276"/>
        <v>0</v>
      </c>
    </row>
    <row r="694" spans="1:12" hidden="1">
      <c r="A694" s="48"/>
      <c r="B694" s="43"/>
      <c r="C694" s="49"/>
      <c r="D694" s="76"/>
      <c r="E694" s="50">
        <v>613900</v>
      </c>
      <c r="F694" s="54" t="s">
        <v>84</v>
      </c>
      <c r="G694" s="99">
        <f>Godišnji!G693</f>
        <v>0</v>
      </c>
      <c r="H694" s="100">
        <f>Godišnji!H693</f>
        <v>0</v>
      </c>
      <c r="I694" s="98">
        <f t="shared" si="275"/>
        <v>0</v>
      </c>
      <c r="J694" s="52"/>
      <c r="K694" s="53"/>
      <c r="L694" s="101">
        <f t="shared" si="276"/>
        <v>0</v>
      </c>
    </row>
    <row r="695" spans="1:12" hidden="1">
      <c r="A695" s="40"/>
      <c r="B695" s="41"/>
      <c r="C695" s="42"/>
      <c r="D695" s="76"/>
      <c r="E695" s="44">
        <v>821000</v>
      </c>
      <c r="F695" s="45" t="s">
        <v>85</v>
      </c>
      <c r="G695" s="94">
        <f>SUM(G696:G697)</f>
        <v>13500</v>
      </c>
      <c r="H695" s="95">
        <f t="shared" ref="H695:L695" si="277">SUM(H696:H697)</f>
        <v>0</v>
      </c>
      <c r="I695" s="96">
        <f t="shared" si="277"/>
        <v>13500</v>
      </c>
      <c r="J695" s="94">
        <f t="shared" si="277"/>
        <v>0</v>
      </c>
      <c r="K695" s="95">
        <f t="shared" si="277"/>
        <v>0</v>
      </c>
      <c r="L695" s="97">
        <f t="shared" si="277"/>
        <v>0</v>
      </c>
    </row>
    <row r="696" spans="1:12" hidden="1">
      <c r="A696" s="48"/>
      <c r="B696" s="43"/>
      <c r="C696" s="49"/>
      <c r="D696" s="76"/>
      <c r="E696" s="50">
        <v>821200</v>
      </c>
      <c r="F696" s="51" t="s">
        <v>86</v>
      </c>
      <c r="G696" s="99">
        <f>Godišnji!G695</f>
        <v>13500</v>
      </c>
      <c r="H696" s="100">
        <f>Godišnji!H695</f>
        <v>0</v>
      </c>
      <c r="I696" s="98">
        <f>SUM(G696:H696)</f>
        <v>13500</v>
      </c>
      <c r="J696" s="52"/>
      <c r="K696" s="53"/>
      <c r="L696" s="101">
        <f>SUM(J696:K696)</f>
        <v>0</v>
      </c>
    </row>
    <row r="697" spans="1:12" ht="12.75" hidden="1" thickBot="1">
      <c r="A697" s="55"/>
      <c r="B697" s="56"/>
      <c r="C697" s="57"/>
      <c r="D697" s="81"/>
      <c r="E697" s="58">
        <v>821300</v>
      </c>
      <c r="F697" s="59" t="s">
        <v>87</v>
      </c>
      <c r="G697" s="103">
        <f>Godišnji!G696</f>
        <v>0</v>
      </c>
      <c r="H697" s="104">
        <f>Godišnji!H696</f>
        <v>0</v>
      </c>
      <c r="I697" s="102">
        <f>SUM(G697:H697)</f>
        <v>0</v>
      </c>
      <c r="J697" s="60"/>
      <c r="K697" s="61"/>
      <c r="L697" s="105">
        <f>SUM(J697:K697)</f>
        <v>0</v>
      </c>
    </row>
    <row r="698" spans="1:12" ht="12.75" hidden="1" thickBot="1">
      <c r="A698" s="62"/>
      <c r="B698" s="63"/>
      <c r="C698" s="64"/>
      <c r="D698" s="87"/>
      <c r="E698" s="63"/>
      <c r="F698" s="66" t="s">
        <v>181</v>
      </c>
      <c r="G698" s="106">
        <f>G678+G682+G684+G695</f>
        <v>955200</v>
      </c>
      <c r="H698" s="107">
        <f t="shared" ref="H698:L698" si="278">H678+H682+H684+H695</f>
        <v>0</v>
      </c>
      <c r="I698" s="108">
        <f t="shared" si="278"/>
        <v>955200</v>
      </c>
      <c r="J698" s="106">
        <f t="shared" si="278"/>
        <v>0</v>
      </c>
      <c r="K698" s="107">
        <f t="shared" si="278"/>
        <v>0</v>
      </c>
      <c r="L698" s="109">
        <f t="shared" si="278"/>
        <v>0</v>
      </c>
    </row>
    <row r="699" spans="1:12" hidden="1">
      <c r="D699" s="67"/>
      <c r="L699" s="137"/>
    </row>
    <row r="700" spans="1:12" hidden="1">
      <c r="A700" s="68" t="s">
        <v>160</v>
      </c>
      <c r="B700" s="69" t="s">
        <v>176</v>
      </c>
      <c r="C700" s="70" t="s">
        <v>111</v>
      </c>
      <c r="D700" s="76"/>
      <c r="E700" s="43"/>
      <c r="F700" s="45" t="s">
        <v>182</v>
      </c>
      <c r="G700" s="48"/>
      <c r="H700" s="43"/>
      <c r="I700" s="49"/>
      <c r="J700" s="48"/>
      <c r="K700" s="43"/>
      <c r="L700" s="74"/>
    </row>
    <row r="701" spans="1:12" hidden="1">
      <c r="A701" s="40"/>
      <c r="B701" s="41"/>
      <c r="C701" s="42"/>
      <c r="D701" s="76"/>
      <c r="E701" s="44">
        <v>611000</v>
      </c>
      <c r="F701" s="45" t="s">
        <v>69</v>
      </c>
      <c r="G701" s="94">
        <f>SUM(G702:G704)</f>
        <v>864760</v>
      </c>
      <c r="H701" s="95">
        <f t="shared" ref="H701:L701" si="279">SUM(H702:H704)</f>
        <v>0</v>
      </c>
      <c r="I701" s="96">
        <f t="shared" si="279"/>
        <v>864760</v>
      </c>
      <c r="J701" s="94">
        <f t="shared" si="279"/>
        <v>0</v>
      </c>
      <c r="K701" s="95">
        <f t="shared" si="279"/>
        <v>0</v>
      </c>
      <c r="L701" s="97">
        <f t="shared" si="279"/>
        <v>0</v>
      </c>
    </row>
    <row r="702" spans="1:12" hidden="1">
      <c r="A702" s="48"/>
      <c r="B702" s="43"/>
      <c r="C702" s="49"/>
      <c r="D702" s="76"/>
      <c r="E702" s="50">
        <v>611100</v>
      </c>
      <c r="F702" s="51" t="s">
        <v>70</v>
      </c>
      <c r="G702" s="99">
        <f>Godišnji!G701</f>
        <v>707380</v>
      </c>
      <c r="H702" s="100">
        <f>Godišnji!H701</f>
        <v>0</v>
      </c>
      <c r="I702" s="98">
        <f>SUM(G702:H702)</f>
        <v>707380</v>
      </c>
      <c r="J702" s="52"/>
      <c r="K702" s="53"/>
      <c r="L702" s="101">
        <f>SUM(J702:K702)</f>
        <v>0</v>
      </c>
    </row>
    <row r="703" spans="1:12" hidden="1">
      <c r="A703" s="48"/>
      <c r="B703" s="43"/>
      <c r="C703" s="49"/>
      <c r="D703" s="76"/>
      <c r="E703" s="50">
        <v>611200</v>
      </c>
      <c r="F703" s="51" t="s">
        <v>71</v>
      </c>
      <c r="G703" s="99">
        <f>Godišnji!G702</f>
        <v>157380</v>
      </c>
      <c r="H703" s="100">
        <f>Godišnji!H702</f>
        <v>0</v>
      </c>
      <c r="I703" s="98">
        <f t="shared" ref="I703:I704" si="280">SUM(G703:H703)</f>
        <v>157380</v>
      </c>
      <c r="J703" s="52"/>
      <c r="K703" s="53"/>
      <c r="L703" s="101">
        <f t="shared" ref="L703:L704" si="281">SUM(J703:K703)</f>
        <v>0</v>
      </c>
    </row>
    <row r="704" spans="1:12" hidden="1">
      <c r="A704" s="48"/>
      <c r="B704" s="43"/>
      <c r="C704" s="49"/>
      <c r="D704" s="76"/>
      <c r="E704" s="50">
        <v>611200</v>
      </c>
      <c r="F704" s="51" t="s">
        <v>72</v>
      </c>
      <c r="G704" s="99">
        <f>Godišnji!G703</f>
        <v>0</v>
      </c>
      <c r="H704" s="100">
        <f>Godišnji!H703</f>
        <v>0</v>
      </c>
      <c r="I704" s="98">
        <f t="shared" si="280"/>
        <v>0</v>
      </c>
      <c r="J704" s="52"/>
      <c r="K704" s="53"/>
      <c r="L704" s="101">
        <f t="shared" si="281"/>
        <v>0</v>
      </c>
    </row>
    <row r="705" spans="1:12" hidden="1">
      <c r="A705" s="40"/>
      <c r="B705" s="41"/>
      <c r="C705" s="42"/>
      <c r="D705" s="76"/>
      <c r="E705" s="44">
        <v>612000</v>
      </c>
      <c r="F705" s="45" t="s">
        <v>73</v>
      </c>
      <c r="G705" s="94">
        <f>G706</f>
        <v>76420</v>
      </c>
      <c r="H705" s="95">
        <f t="shared" ref="H705:L705" si="282">H706</f>
        <v>0</v>
      </c>
      <c r="I705" s="96">
        <f t="shared" si="282"/>
        <v>76420</v>
      </c>
      <c r="J705" s="94">
        <f t="shared" si="282"/>
        <v>0</v>
      </c>
      <c r="K705" s="95">
        <f t="shared" si="282"/>
        <v>0</v>
      </c>
      <c r="L705" s="97">
        <f t="shared" si="282"/>
        <v>0</v>
      </c>
    </row>
    <row r="706" spans="1:12" hidden="1">
      <c r="A706" s="48"/>
      <c r="B706" s="43"/>
      <c r="C706" s="49"/>
      <c r="D706" s="76"/>
      <c r="E706" s="50">
        <v>612100</v>
      </c>
      <c r="F706" s="51" t="s">
        <v>73</v>
      </c>
      <c r="G706" s="99">
        <f>Godišnji!G705</f>
        <v>76420</v>
      </c>
      <c r="H706" s="100">
        <f>Godišnji!H705</f>
        <v>0</v>
      </c>
      <c r="I706" s="98">
        <f>SUM(G706:H706)</f>
        <v>76420</v>
      </c>
      <c r="J706" s="52"/>
      <c r="K706" s="53"/>
      <c r="L706" s="101">
        <f>SUM(J706:K706)</f>
        <v>0</v>
      </c>
    </row>
    <row r="707" spans="1:12" hidden="1">
      <c r="A707" s="40"/>
      <c r="B707" s="41"/>
      <c r="C707" s="42"/>
      <c r="D707" s="76"/>
      <c r="E707" s="44">
        <v>613000</v>
      </c>
      <c r="F707" s="45" t="s">
        <v>74</v>
      </c>
      <c r="G707" s="94">
        <f>SUM(G708:G717)</f>
        <v>99600</v>
      </c>
      <c r="H707" s="95">
        <f t="shared" ref="H707:L707" si="283">SUM(H708:H717)</f>
        <v>0</v>
      </c>
      <c r="I707" s="96">
        <f t="shared" si="283"/>
        <v>99600</v>
      </c>
      <c r="J707" s="94">
        <f t="shared" si="283"/>
        <v>0</v>
      </c>
      <c r="K707" s="95">
        <f t="shared" si="283"/>
        <v>0</v>
      </c>
      <c r="L707" s="97">
        <f t="shared" si="283"/>
        <v>0</v>
      </c>
    </row>
    <row r="708" spans="1:12" hidden="1">
      <c r="A708" s="48"/>
      <c r="B708" s="43"/>
      <c r="C708" s="49"/>
      <c r="D708" s="76"/>
      <c r="E708" s="50">
        <v>613100</v>
      </c>
      <c r="F708" s="54" t="s">
        <v>75</v>
      </c>
      <c r="G708" s="99">
        <f>Godišnji!G707</f>
        <v>4000</v>
      </c>
      <c r="H708" s="100">
        <f>Godišnji!H707</f>
        <v>0</v>
      </c>
      <c r="I708" s="98">
        <f t="shared" ref="I708:I717" si="284">SUM(G708:H708)</f>
        <v>4000</v>
      </c>
      <c r="J708" s="52"/>
      <c r="K708" s="53"/>
      <c r="L708" s="101">
        <f t="shared" ref="L708:L717" si="285">SUM(J708:K708)</f>
        <v>0</v>
      </c>
    </row>
    <row r="709" spans="1:12" hidden="1">
      <c r="A709" s="48"/>
      <c r="B709" s="43"/>
      <c r="C709" s="49"/>
      <c r="D709" s="76"/>
      <c r="E709" s="50">
        <v>613200</v>
      </c>
      <c r="F709" s="54" t="s">
        <v>76</v>
      </c>
      <c r="G709" s="99">
        <f>Godišnji!G708</f>
        <v>55000</v>
      </c>
      <c r="H709" s="100">
        <f>Godišnji!H708</f>
        <v>0</v>
      </c>
      <c r="I709" s="98">
        <f t="shared" si="284"/>
        <v>55000</v>
      </c>
      <c r="J709" s="52"/>
      <c r="K709" s="53"/>
      <c r="L709" s="101">
        <f t="shared" si="285"/>
        <v>0</v>
      </c>
    </row>
    <row r="710" spans="1:12" hidden="1">
      <c r="A710" s="48"/>
      <c r="B710" s="43"/>
      <c r="C710" s="49"/>
      <c r="D710" s="76"/>
      <c r="E710" s="50">
        <v>613300</v>
      </c>
      <c r="F710" s="54" t="s">
        <v>77</v>
      </c>
      <c r="G710" s="99">
        <f>Godišnji!G709</f>
        <v>4500</v>
      </c>
      <c r="H710" s="100">
        <f>Godišnji!H709</f>
        <v>0</v>
      </c>
      <c r="I710" s="98">
        <f t="shared" si="284"/>
        <v>4500</v>
      </c>
      <c r="J710" s="52"/>
      <c r="K710" s="53"/>
      <c r="L710" s="101">
        <f t="shared" si="285"/>
        <v>0</v>
      </c>
    </row>
    <row r="711" spans="1:12" hidden="1">
      <c r="A711" s="48"/>
      <c r="B711" s="43"/>
      <c r="C711" s="49"/>
      <c r="D711" s="76"/>
      <c r="E711" s="50">
        <v>613400</v>
      </c>
      <c r="F711" s="54" t="s">
        <v>78</v>
      </c>
      <c r="G711" s="99">
        <f>Godišnji!G710</f>
        <v>12000</v>
      </c>
      <c r="H711" s="100">
        <f>Godišnji!H710</f>
        <v>0</v>
      </c>
      <c r="I711" s="98">
        <f t="shared" si="284"/>
        <v>12000</v>
      </c>
      <c r="J711" s="52"/>
      <c r="K711" s="53"/>
      <c r="L711" s="101">
        <f t="shared" si="285"/>
        <v>0</v>
      </c>
    </row>
    <row r="712" spans="1:12" hidden="1">
      <c r="A712" s="48"/>
      <c r="B712" s="43"/>
      <c r="C712" s="49"/>
      <c r="D712" s="76"/>
      <c r="E712" s="50">
        <v>613500</v>
      </c>
      <c r="F712" s="54" t="s">
        <v>79</v>
      </c>
      <c r="G712" s="99">
        <f>Godišnji!G711</f>
        <v>1000</v>
      </c>
      <c r="H712" s="100">
        <f>Godišnji!H711</f>
        <v>0</v>
      </c>
      <c r="I712" s="98">
        <f t="shared" si="284"/>
        <v>1000</v>
      </c>
      <c r="J712" s="52"/>
      <c r="K712" s="53"/>
      <c r="L712" s="101">
        <f t="shared" si="285"/>
        <v>0</v>
      </c>
    </row>
    <row r="713" spans="1:12" hidden="1">
      <c r="A713" s="48"/>
      <c r="B713" s="43"/>
      <c r="C713" s="49"/>
      <c r="D713" s="76"/>
      <c r="E713" s="50">
        <v>613600</v>
      </c>
      <c r="F713" s="54" t="s">
        <v>82</v>
      </c>
      <c r="G713" s="99">
        <f>Godišnji!G712</f>
        <v>0</v>
      </c>
      <c r="H713" s="100">
        <f>Godišnji!H712</f>
        <v>0</v>
      </c>
      <c r="I713" s="98">
        <f t="shared" si="284"/>
        <v>0</v>
      </c>
      <c r="J713" s="52"/>
      <c r="K713" s="53"/>
      <c r="L713" s="101">
        <f t="shared" si="285"/>
        <v>0</v>
      </c>
    </row>
    <row r="714" spans="1:12" hidden="1">
      <c r="A714" s="48"/>
      <c r="B714" s="43"/>
      <c r="C714" s="49"/>
      <c r="D714" s="76"/>
      <c r="E714" s="50">
        <v>613700</v>
      </c>
      <c r="F714" s="54" t="s">
        <v>80</v>
      </c>
      <c r="G714" s="99">
        <f>Godišnji!G713</f>
        <v>12000</v>
      </c>
      <c r="H714" s="100">
        <f>Godišnji!H713</f>
        <v>0</v>
      </c>
      <c r="I714" s="98">
        <f t="shared" si="284"/>
        <v>12000</v>
      </c>
      <c r="J714" s="52"/>
      <c r="K714" s="53"/>
      <c r="L714" s="101">
        <f t="shared" si="285"/>
        <v>0</v>
      </c>
    </row>
    <row r="715" spans="1:12" hidden="1">
      <c r="A715" s="48"/>
      <c r="B715" s="43"/>
      <c r="C715" s="49"/>
      <c r="D715" s="76"/>
      <c r="E715" s="50">
        <v>613800</v>
      </c>
      <c r="F715" s="54" t="s">
        <v>83</v>
      </c>
      <c r="G715" s="99">
        <f>Godišnji!G714</f>
        <v>2100</v>
      </c>
      <c r="H715" s="100">
        <f>Godišnji!H714</f>
        <v>0</v>
      </c>
      <c r="I715" s="98">
        <f t="shared" si="284"/>
        <v>2100</v>
      </c>
      <c r="J715" s="52"/>
      <c r="K715" s="53"/>
      <c r="L715" s="101">
        <f t="shared" si="285"/>
        <v>0</v>
      </c>
    </row>
    <row r="716" spans="1:12" hidden="1">
      <c r="A716" s="48"/>
      <c r="B716" s="43"/>
      <c r="C716" s="49"/>
      <c r="D716" s="76"/>
      <c r="E716" s="50">
        <v>613900</v>
      </c>
      <c r="F716" s="54" t="s">
        <v>81</v>
      </c>
      <c r="G716" s="99">
        <f>Godišnji!G715</f>
        <v>9000</v>
      </c>
      <c r="H716" s="100">
        <f>Godišnji!H715</f>
        <v>0</v>
      </c>
      <c r="I716" s="98">
        <f t="shared" si="284"/>
        <v>9000</v>
      </c>
      <c r="J716" s="52"/>
      <c r="K716" s="53"/>
      <c r="L716" s="101">
        <f t="shared" si="285"/>
        <v>0</v>
      </c>
    </row>
    <row r="717" spans="1:12" hidden="1">
      <c r="A717" s="48"/>
      <c r="B717" s="43"/>
      <c r="C717" s="49"/>
      <c r="D717" s="76"/>
      <c r="E717" s="50">
        <v>613900</v>
      </c>
      <c r="F717" s="54" t="s">
        <v>84</v>
      </c>
      <c r="G717" s="99">
        <f>Godišnji!G716</f>
        <v>0</v>
      </c>
      <c r="H717" s="100">
        <f>Godišnji!H716</f>
        <v>0</v>
      </c>
      <c r="I717" s="98">
        <f t="shared" si="284"/>
        <v>0</v>
      </c>
      <c r="J717" s="52"/>
      <c r="K717" s="53"/>
      <c r="L717" s="101">
        <f t="shared" si="285"/>
        <v>0</v>
      </c>
    </row>
    <row r="718" spans="1:12" hidden="1">
      <c r="A718" s="40"/>
      <c r="B718" s="41"/>
      <c r="C718" s="42"/>
      <c r="D718" s="76"/>
      <c r="E718" s="44">
        <v>821000</v>
      </c>
      <c r="F718" s="45" t="s">
        <v>85</v>
      </c>
      <c r="G718" s="94">
        <f>SUM(G719:G720)</f>
        <v>30000</v>
      </c>
      <c r="H718" s="95">
        <f t="shared" ref="H718:L718" si="286">SUM(H719:H720)</f>
        <v>0</v>
      </c>
      <c r="I718" s="96">
        <f t="shared" si="286"/>
        <v>30000</v>
      </c>
      <c r="J718" s="94">
        <f t="shared" si="286"/>
        <v>0</v>
      </c>
      <c r="K718" s="95">
        <f t="shared" si="286"/>
        <v>0</v>
      </c>
      <c r="L718" s="97">
        <f t="shared" si="286"/>
        <v>0</v>
      </c>
    </row>
    <row r="719" spans="1:12" hidden="1">
      <c r="A719" s="48"/>
      <c r="B719" s="43"/>
      <c r="C719" s="49"/>
      <c r="D719" s="76"/>
      <c r="E719" s="50">
        <v>821200</v>
      </c>
      <c r="F719" s="51" t="s">
        <v>86</v>
      </c>
      <c r="G719" s="99">
        <f>Godišnji!G718</f>
        <v>25000</v>
      </c>
      <c r="H719" s="100">
        <f>Godišnji!H718</f>
        <v>0</v>
      </c>
      <c r="I719" s="98">
        <f>SUM(G719:H719)</f>
        <v>25000</v>
      </c>
      <c r="J719" s="52"/>
      <c r="K719" s="53"/>
      <c r="L719" s="101">
        <f>SUM(J719:K719)</f>
        <v>0</v>
      </c>
    </row>
    <row r="720" spans="1:12" ht="12.75" hidden="1" thickBot="1">
      <c r="A720" s="55"/>
      <c r="B720" s="56"/>
      <c r="C720" s="57"/>
      <c r="D720" s="81"/>
      <c r="E720" s="58">
        <v>821300</v>
      </c>
      <c r="F720" s="59" t="s">
        <v>87</v>
      </c>
      <c r="G720" s="103">
        <f>Godišnji!G719</f>
        <v>5000</v>
      </c>
      <c r="H720" s="104">
        <f>Godišnji!H719</f>
        <v>0</v>
      </c>
      <c r="I720" s="102">
        <f>SUM(G720:H720)</f>
        <v>5000</v>
      </c>
      <c r="J720" s="60"/>
      <c r="K720" s="61"/>
      <c r="L720" s="105">
        <f>SUM(J720:K720)</f>
        <v>0</v>
      </c>
    </row>
    <row r="721" spans="1:12" ht="12.75" hidden="1" thickBot="1">
      <c r="A721" s="62"/>
      <c r="B721" s="63"/>
      <c r="C721" s="64"/>
      <c r="D721" s="87"/>
      <c r="E721" s="63"/>
      <c r="F721" s="66" t="s">
        <v>183</v>
      </c>
      <c r="G721" s="106">
        <f>G701+G705+G707+G718</f>
        <v>1070780</v>
      </c>
      <c r="H721" s="107">
        <f t="shared" ref="H721:L721" si="287">H701+H705+H707+H718</f>
        <v>0</v>
      </c>
      <c r="I721" s="108">
        <f t="shared" si="287"/>
        <v>1070780</v>
      </c>
      <c r="J721" s="106">
        <f t="shared" si="287"/>
        <v>0</v>
      </c>
      <c r="K721" s="107">
        <f t="shared" si="287"/>
        <v>0</v>
      </c>
      <c r="L721" s="109">
        <f t="shared" si="287"/>
        <v>0</v>
      </c>
    </row>
    <row r="722" spans="1:12" hidden="1">
      <c r="D722" s="67"/>
      <c r="L722" s="137"/>
    </row>
    <row r="723" spans="1:12" hidden="1">
      <c r="A723" s="68" t="s">
        <v>160</v>
      </c>
      <c r="B723" s="69" t="s">
        <v>176</v>
      </c>
      <c r="C723" s="70" t="s">
        <v>184</v>
      </c>
      <c r="D723" s="76"/>
      <c r="E723" s="43"/>
      <c r="F723" s="45" t="s">
        <v>43</v>
      </c>
      <c r="G723" s="48"/>
      <c r="H723" s="43"/>
      <c r="I723" s="49"/>
      <c r="J723" s="48"/>
      <c r="K723" s="43"/>
      <c r="L723" s="74"/>
    </row>
    <row r="724" spans="1:12" hidden="1">
      <c r="A724" s="40"/>
      <c r="B724" s="41"/>
      <c r="C724" s="42"/>
      <c r="D724" s="76"/>
      <c r="E724" s="44">
        <v>611000</v>
      </c>
      <c r="F724" s="45" t="s">
        <v>69</v>
      </c>
      <c r="G724" s="94">
        <f>SUM(G725:G727)</f>
        <v>447110</v>
      </c>
      <c r="H724" s="95">
        <f t="shared" ref="H724:L724" si="288">SUM(H725:H727)</f>
        <v>0</v>
      </c>
      <c r="I724" s="96">
        <f t="shared" si="288"/>
        <v>447110</v>
      </c>
      <c r="J724" s="94">
        <f t="shared" si="288"/>
        <v>0</v>
      </c>
      <c r="K724" s="95">
        <f t="shared" si="288"/>
        <v>0</v>
      </c>
      <c r="L724" s="97">
        <f t="shared" si="288"/>
        <v>0</v>
      </c>
    </row>
    <row r="725" spans="1:12" hidden="1">
      <c r="A725" s="48"/>
      <c r="B725" s="43"/>
      <c r="C725" s="49"/>
      <c r="D725" s="76"/>
      <c r="E725" s="50">
        <v>611100</v>
      </c>
      <c r="F725" s="51" t="s">
        <v>70</v>
      </c>
      <c r="G725" s="99">
        <f>Godišnji!G724</f>
        <v>358050</v>
      </c>
      <c r="H725" s="100">
        <f>Godišnji!H724</f>
        <v>0</v>
      </c>
      <c r="I725" s="98">
        <f>SUM(G725:H725)</f>
        <v>358050</v>
      </c>
      <c r="J725" s="52"/>
      <c r="K725" s="53"/>
      <c r="L725" s="101">
        <f>SUM(J725:K725)</f>
        <v>0</v>
      </c>
    </row>
    <row r="726" spans="1:12" hidden="1">
      <c r="A726" s="48"/>
      <c r="B726" s="43"/>
      <c r="C726" s="49"/>
      <c r="D726" s="76"/>
      <c r="E726" s="50">
        <v>611200</v>
      </c>
      <c r="F726" s="51" t="s">
        <v>71</v>
      </c>
      <c r="G726" s="99">
        <f>Godišnji!G725</f>
        <v>89060</v>
      </c>
      <c r="H726" s="100">
        <f>Godišnji!H725</f>
        <v>0</v>
      </c>
      <c r="I726" s="98">
        <f t="shared" ref="I726:I727" si="289">SUM(G726:H726)</f>
        <v>89060</v>
      </c>
      <c r="J726" s="52"/>
      <c r="K726" s="53"/>
      <c r="L726" s="101">
        <f t="shared" ref="L726:L727" si="290">SUM(J726:K726)</f>
        <v>0</v>
      </c>
    </row>
    <row r="727" spans="1:12" hidden="1">
      <c r="A727" s="48"/>
      <c r="B727" s="43"/>
      <c r="C727" s="49"/>
      <c r="D727" s="76"/>
      <c r="E727" s="50">
        <v>611200</v>
      </c>
      <c r="F727" s="51" t="s">
        <v>72</v>
      </c>
      <c r="G727" s="99">
        <f>Godišnji!G726</f>
        <v>0</v>
      </c>
      <c r="H727" s="100">
        <f>Godišnji!H726</f>
        <v>0</v>
      </c>
      <c r="I727" s="98">
        <f t="shared" si="289"/>
        <v>0</v>
      </c>
      <c r="J727" s="52"/>
      <c r="K727" s="53"/>
      <c r="L727" s="101">
        <f t="shared" si="290"/>
        <v>0</v>
      </c>
    </row>
    <row r="728" spans="1:12" hidden="1">
      <c r="A728" s="40"/>
      <c r="B728" s="41"/>
      <c r="C728" s="42"/>
      <c r="D728" s="76"/>
      <c r="E728" s="44">
        <v>612000</v>
      </c>
      <c r="F728" s="45" t="s">
        <v>73</v>
      </c>
      <c r="G728" s="94">
        <f>G729</f>
        <v>38370</v>
      </c>
      <c r="H728" s="95">
        <f t="shared" ref="H728:L728" si="291">H729</f>
        <v>0</v>
      </c>
      <c r="I728" s="96">
        <f t="shared" si="291"/>
        <v>38370</v>
      </c>
      <c r="J728" s="94">
        <f t="shared" si="291"/>
        <v>0</v>
      </c>
      <c r="K728" s="95">
        <f t="shared" si="291"/>
        <v>0</v>
      </c>
      <c r="L728" s="97">
        <f t="shared" si="291"/>
        <v>0</v>
      </c>
    </row>
    <row r="729" spans="1:12" hidden="1">
      <c r="A729" s="48"/>
      <c r="B729" s="43"/>
      <c r="C729" s="49"/>
      <c r="D729" s="76"/>
      <c r="E729" s="50">
        <v>612100</v>
      </c>
      <c r="F729" s="51" t="s">
        <v>73</v>
      </c>
      <c r="G729" s="99">
        <f>Godišnji!G728</f>
        <v>38370</v>
      </c>
      <c r="H729" s="100">
        <f>Godišnji!H728</f>
        <v>0</v>
      </c>
      <c r="I729" s="98">
        <f>SUM(G729:H729)</f>
        <v>38370</v>
      </c>
      <c r="J729" s="52"/>
      <c r="K729" s="53"/>
      <c r="L729" s="101">
        <f>SUM(J729:K729)</f>
        <v>0</v>
      </c>
    </row>
    <row r="730" spans="1:12" hidden="1">
      <c r="A730" s="40"/>
      <c r="B730" s="41"/>
      <c r="C730" s="42"/>
      <c r="D730" s="76"/>
      <c r="E730" s="44">
        <v>613000</v>
      </c>
      <c r="F730" s="45" t="s">
        <v>74</v>
      </c>
      <c r="G730" s="94">
        <f>SUM(G731:G740)</f>
        <v>49400</v>
      </c>
      <c r="H730" s="95">
        <f t="shared" ref="H730:L730" si="292">SUM(H731:H740)</f>
        <v>0</v>
      </c>
      <c r="I730" s="96">
        <f t="shared" si="292"/>
        <v>49400</v>
      </c>
      <c r="J730" s="94">
        <f t="shared" si="292"/>
        <v>0</v>
      </c>
      <c r="K730" s="95">
        <f t="shared" si="292"/>
        <v>0</v>
      </c>
      <c r="L730" s="97">
        <f t="shared" si="292"/>
        <v>0</v>
      </c>
    </row>
    <row r="731" spans="1:12" hidden="1">
      <c r="A731" s="48"/>
      <c r="B731" s="43"/>
      <c r="C731" s="49"/>
      <c r="D731" s="76"/>
      <c r="E731" s="50">
        <v>613100</v>
      </c>
      <c r="F731" s="54" t="s">
        <v>75</v>
      </c>
      <c r="G731" s="99">
        <f>Godišnji!G730</f>
        <v>4000</v>
      </c>
      <c r="H731" s="100">
        <f>Godišnji!H730</f>
        <v>0</v>
      </c>
      <c r="I731" s="98">
        <f t="shared" ref="I731:I740" si="293">SUM(G731:H731)</f>
        <v>4000</v>
      </c>
      <c r="J731" s="52"/>
      <c r="K731" s="53"/>
      <c r="L731" s="101">
        <f t="shared" ref="L731:L740" si="294">SUM(J731:K731)</f>
        <v>0</v>
      </c>
    </row>
    <row r="732" spans="1:12" hidden="1">
      <c r="A732" s="48"/>
      <c r="B732" s="43"/>
      <c r="C732" s="49"/>
      <c r="D732" s="76"/>
      <c r="E732" s="50">
        <v>613200</v>
      </c>
      <c r="F732" s="54" t="s">
        <v>76</v>
      </c>
      <c r="G732" s="99">
        <f>Godišnji!G731</f>
        <v>18000</v>
      </c>
      <c r="H732" s="100">
        <f>Godišnji!H731</f>
        <v>0</v>
      </c>
      <c r="I732" s="98">
        <f t="shared" si="293"/>
        <v>18000</v>
      </c>
      <c r="J732" s="52"/>
      <c r="K732" s="53"/>
      <c r="L732" s="101">
        <f t="shared" si="294"/>
        <v>0</v>
      </c>
    </row>
    <row r="733" spans="1:12" hidden="1">
      <c r="A733" s="48"/>
      <c r="B733" s="43"/>
      <c r="C733" s="49"/>
      <c r="D733" s="76"/>
      <c r="E733" s="50">
        <v>613300</v>
      </c>
      <c r="F733" s="54" t="s">
        <v>77</v>
      </c>
      <c r="G733" s="99">
        <f>Godišnji!G732</f>
        <v>2800</v>
      </c>
      <c r="H733" s="100">
        <f>Godišnji!H732</f>
        <v>0</v>
      </c>
      <c r="I733" s="98">
        <f t="shared" si="293"/>
        <v>2800</v>
      </c>
      <c r="J733" s="52"/>
      <c r="K733" s="53"/>
      <c r="L733" s="101">
        <f t="shared" si="294"/>
        <v>0</v>
      </c>
    </row>
    <row r="734" spans="1:12" hidden="1">
      <c r="A734" s="48"/>
      <c r="B734" s="43"/>
      <c r="C734" s="49"/>
      <c r="D734" s="76"/>
      <c r="E734" s="50">
        <v>613400</v>
      </c>
      <c r="F734" s="54" t="s">
        <v>78</v>
      </c>
      <c r="G734" s="99">
        <f>Godišnji!G733</f>
        <v>9000</v>
      </c>
      <c r="H734" s="100">
        <f>Godišnji!H733</f>
        <v>0</v>
      </c>
      <c r="I734" s="98">
        <f t="shared" si="293"/>
        <v>9000</v>
      </c>
      <c r="J734" s="52"/>
      <c r="K734" s="53"/>
      <c r="L734" s="101">
        <f t="shared" si="294"/>
        <v>0</v>
      </c>
    </row>
    <row r="735" spans="1:12" hidden="1">
      <c r="A735" s="48"/>
      <c r="B735" s="43"/>
      <c r="C735" s="49"/>
      <c r="D735" s="76"/>
      <c r="E735" s="50">
        <v>613500</v>
      </c>
      <c r="F735" s="54" t="s">
        <v>79</v>
      </c>
      <c r="G735" s="99">
        <f>Godišnji!G734</f>
        <v>600</v>
      </c>
      <c r="H735" s="100">
        <f>Godišnji!H734</f>
        <v>0</v>
      </c>
      <c r="I735" s="98">
        <f t="shared" si="293"/>
        <v>600</v>
      </c>
      <c r="J735" s="52"/>
      <c r="K735" s="53"/>
      <c r="L735" s="101">
        <f t="shared" si="294"/>
        <v>0</v>
      </c>
    </row>
    <row r="736" spans="1:12" hidden="1">
      <c r="A736" s="48"/>
      <c r="B736" s="43"/>
      <c r="C736" s="49"/>
      <c r="D736" s="76"/>
      <c r="E736" s="50">
        <v>613600</v>
      </c>
      <c r="F736" s="54" t="s">
        <v>82</v>
      </c>
      <c r="G736" s="99">
        <f>Godišnji!G735</f>
        <v>0</v>
      </c>
      <c r="H736" s="100">
        <f>Godišnji!H735</f>
        <v>0</v>
      </c>
      <c r="I736" s="98">
        <f t="shared" si="293"/>
        <v>0</v>
      </c>
      <c r="J736" s="52"/>
      <c r="K736" s="53"/>
      <c r="L736" s="101">
        <f t="shared" si="294"/>
        <v>0</v>
      </c>
    </row>
    <row r="737" spans="1:12" hidden="1">
      <c r="A737" s="48"/>
      <c r="B737" s="43"/>
      <c r="C737" s="49"/>
      <c r="D737" s="76"/>
      <c r="E737" s="50">
        <v>613700</v>
      </c>
      <c r="F737" s="54" t="s">
        <v>80</v>
      </c>
      <c r="G737" s="99">
        <f>Godišnji!G736</f>
        <v>8000</v>
      </c>
      <c r="H737" s="100">
        <f>Godišnji!H736</f>
        <v>0</v>
      </c>
      <c r="I737" s="98">
        <f t="shared" si="293"/>
        <v>8000</v>
      </c>
      <c r="J737" s="52"/>
      <c r="K737" s="53"/>
      <c r="L737" s="101">
        <f t="shared" si="294"/>
        <v>0</v>
      </c>
    </row>
    <row r="738" spans="1:12" hidden="1">
      <c r="A738" s="48"/>
      <c r="B738" s="43"/>
      <c r="C738" s="49"/>
      <c r="D738" s="76"/>
      <c r="E738" s="50">
        <v>613800</v>
      </c>
      <c r="F738" s="54" t="s">
        <v>83</v>
      </c>
      <c r="G738" s="99">
        <f>Godišnji!G737</f>
        <v>0</v>
      </c>
      <c r="H738" s="100">
        <f>Godišnji!H737</f>
        <v>0</v>
      </c>
      <c r="I738" s="98">
        <f t="shared" si="293"/>
        <v>0</v>
      </c>
      <c r="J738" s="52"/>
      <c r="K738" s="53"/>
      <c r="L738" s="101">
        <f t="shared" si="294"/>
        <v>0</v>
      </c>
    </row>
    <row r="739" spans="1:12" hidden="1">
      <c r="A739" s="48"/>
      <c r="B739" s="43"/>
      <c r="C739" s="49"/>
      <c r="D739" s="76"/>
      <c r="E739" s="50">
        <v>613900</v>
      </c>
      <c r="F739" s="54" t="s">
        <v>81</v>
      </c>
      <c r="G739" s="99">
        <f>Godišnji!G738</f>
        <v>7000</v>
      </c>
      <c r="H739" s="100">
        <f>Godišnji!H738</f>
        <v>0</v>
      </c>
      <c r="I739" s="98">
        <f t="shared" si="293"/>
        <v>7000</v>
      </c>
      <c r="J739" s="52"/>
      <c r="K739" s="53"/>
      <c r="L739" s="101">
        <f t="shared" si="294"/>
        <v>0</v>
      </c>
    </row>
    <row r="740" spans="1:12" hidden="1">
      <c r="A740" s="48"/>
      <c r="B740" s="43"/>
      <c r="C740" s="49"/>
      <c r="D740" s="76"/>
      <c r="E740" s="50">
        <v>613900</v>
      </c>
      <c r="F740" s="54" t="s">
        <v>84</v>
      </c>
      <c r="G740" s="99">
        <f>Godišnji!G739</f>
        <v>0</v>
      </c>
      <c r="H740" s="100">
        <f>Godišnji!H739</f>
        <v>0</v>
      </c>
      <c r="I740" s="98">
        <f t="shared" si="293"/>
        <v>0</v>
      </c>
      <c r="J740" s="52"/>
      <c r="K740" s="53"/>
      <c r="L740" s="101">
        <f t="shared" si="294"/>
        <v>0</v>
      </c>
    </row>
    <row r="741" spans="1:12" hidden="1">
      <c r="A741" s="40"/>
      <c r="B741" s="41"/>
      <c r="C741" s="42"/>
      <c r="D741" s="76"/>
      <c r="E741" s="44">
        <v>821000</v>
      </c>
      <c r="F741" s="45" t="s">
        <v>85</v>
      </c>
      <c r="G741" s="94">
        <f>SUM(G742:G743)</f>
        <v>2500</v>
      </c>
      <c r="H741" s="95">
        <f t="shared" ref="H741:L741" si="295">SUM(H742:H743)</f>
        <v>0</v>
      </c>
      <c r="I741" s="96">
        <f t="shared" si="295"/>
        <v>2500</v>
      </c>
      <c r="J741" s="94">
        <f t="shared" si="295"/>
        <v>0</v>
      </c>
      <c r="K741" s="95">
        <f t="shared" si="295"/>
        <v>0</v>
      </c>
      <c r="L741" s="97">
        <f t="shared" si="295"/>
        <v>0</v>
      </c>
    </row>
    <row r="742" spans="1:12" hidden="1">
      <c r="A742" s="48"/>
      <c r="B742" s="43"/>
      <c r="C742" s="49"/>
      <c r="D742" s="76"/>
      <c r="E742" s="50">
        <v>821200</v>
      </c>
      <c r="F742" s="51" t="s">
        <v>86</v>
      </c>
      <c r="G742" s="99">
        <f>Godišnji!G741</f>
        <v>0</v>
      </c>
      <c r="H742" s="100">
        <f>Godišnji!H741</f>
        <v>0</v>
      </c>
      <c r="I742" s="98">
        <f>SUM(G742:H742)</f>
        <v>0</v>
      </c>
      <c r="J742" s="52"/>
      <c r="K742" s="53"/>
      <c r="L742" s="101">
        <f>SUM(J742:K742)</f>
        <v>0</v>
      </c>
    </row>
    <row r="743" spans="1:12" ht="12.75" hidden="1" thickBot="1">
      <c r="A743" s="55"/>
      <c r="B743" s="56"/>
      <c r="C743" s="57"/>
      <c r="D743" s="81"/>
      <c r="E743" s="58">
        <v>821300</v>
      </c>
      <c r="F743" s="59" t="s">
        <v>87</v>
      </c>
      <c r="G743" s="103">
        <f>Godišnji!G742</f>
        <v>2500</v>
      </c>
      <c r="H743" s="104">
        <f>Godišnji!H742</f>
        <v>0</v>
      </c>
      <c r="I743" s="102">
        <f>SUM(G743:H743)</f>
        <v>2500</v>
      </c>
      <c r="J743" s="60"/>
      <c r="K743" s="61"/>
      <c r="L743" s="105">
        <f>SUM(J743:K743)</f>
        <v>0</v>
      </c>
    </row>
    <row r="744" spans="1:12" ht="12.75" hidden="1" thickBot="1">
      <c r="A744" s="62"/>
      <c r="B744" s="63"/>
      <c r="C744" s="64"/>
      <c r="D744" s="87"/>
      <c r="E744" s="63"/>
      <c r="F744" s="66" t="s">
        <v>185</v>
      </c>
      <c r="G744" s="106">
        <f>G724+G728+G730+G741</f>
        <v>537380</v>
      </c>
      <c r="H744" s="107">
        <f t="shared" ref="H744:L744" si="296">H724+H728+H730+H741</f>
        <v>0</v>
      </c>
      <c r="I744" s="108">
        <f t="shared" si="296"/>
        <v>537380</v>
      </c>
      <c r="J744" s="106">
        <f t="shared" si="296"/>
        <v>0</v>
      </c>
      <c r="K744" s="107">
        <f t="shared" si="296"/>
        <v>0</v>
      </c>
      <c r="L744" s="109">
        <f t="shared" si="296"/>
        <v>0</v>
      </c>
    </row>
    <row r="745" spans="1:12" hidden="1">
      <c r="D745" s="67"/>
      <c r="L745" s="137"/>
    </row>
    <row r="746" spans="1:12" hidden="1">
      <c r="A746" s="68" t="s">
        <v>160</v>
      </c>
      <c r="B746" s="69" t="s">
        <v>176</v>
      </c>
      <c r="C746" s="70" t="s">
        <v>186</v>
      </c>
      <c r="D746" s="76"/>
      <c r="E746" s="43"/>
      <c r="F746" s="45" t="s">
        <v>44</v>
      </c>
      <c r="G746" s="48"/>
      <c r="H746" s="43"/>
      <c r="I746" s="49"/>
      <c r="J746" s="48"/>
      <c r="K746" s="43"/>
      <c r="L746" s="74"/>
    </row>
    <row r="747" spans="1:12" hidden="1">
      <c r="A747" s="40"/>
      <c r="B747" s="41"/>
      <c r="C747" s="42"/>
      <c r="D747" s="76"/>
      <c r="E747" s="44">
        <v>611000</v>
      </c>
      <c r="F747" s="45" t="s">
        <v>69</v>
      </c>
      <c r="G747" s="94">
        <f>SUM(G748:G750)</f>
        <v>559040</v>
      </c>
      <c r="H747" s="95">
        <f t="shared" ref="H747:L747" si="297">SUM(H748:H750)</f>
        <v>0</v>
      </c>
      <c r="I747" s="96">
        <f t="shared" si="297"/>
        <v>559040</v>
      </c>
      <c r="J747" s="94">
        <f t="shared" si="297"/>
        <v>0</v>
      </c>
      <c r="K747" s="95">
        <f t="shared" si="297"/>
        <v>0</v>
      </c>
      <c r="L747" s="97">
        <f t="shared" si="297"/>
        <v>0</v>
      </c>
    </row>
    <row r="748" spans="1:12" hidden="1">
      <c r="A748" s="48"/>
      <c r="B748" s="43"/>
      <c r="C748" s="49"/>
      <c r="D748" s="76"/>
      <c r="E748" s="50">
        <v>611100</v>
      </c>
      <c r="F748" s="51" t="s">
        <v>70</v>
      </c>
      <c r="G748" s="99">
        <f>Godišnji!G747</f>
        <v>458170</v>
      </c>
      <c r="H748" s="100">
        <f>Godišnji!H747</f>
        <v>0</v>
      </c>
      <c r="I748" s="98">
        <f>SUM(G748:H748)</f>
        <v>458170</v>
      </c>
      <c r="J748" s="52"/>
      <c r="K748" s="53"/>
      <c r="L748" s="101">
        <f>SUM(J748:K748)</f>
        <v>0</v>
      </c>
    </row>
    <row r="749" spans="1:12" hidden="1">
      <c r="A749" s="48"/>
      <c r="B749" s="43"/>
      <c r="C749" s="49"/>
      <c r="D749" s="76"/>
      <c r="E749" s="50">
        <v>611200</v>
      </c>
      <c r="F749" s="51" t="s">
        <v>71</v>
      </c>
      <c r="G749" s="99">
        <f>Godišnji!G748</f>
        <v>100870</v>
      </c>
      <c r="H749" s="100">
        <f>Godišnji!H748</f>
        <v>0</v>
      </c>
      <c r="I749" s="98">
        <f t="shared" ref="I749:I750" si="298">SUM(G749:H749)</f>
        <v>100870</v>
      </c>
      <c r="J749" s="52"/>
      <c r="K749" s="53"/>
      <c r="L749" s="101">
        <f t="shared" ref="L749:L750" si="299">SUM(J749:K749)</f>
        <v>0</v>
      </c>
    </row>
    <row r="750" spans="1:12" hidden="1">
      <c r="A750" s="48"/>
      <c r="B750" s="43"/>
      <c r="C750" s="49"/>
      <c r="D750" s="76"/>
      <c r="E750" s="50">
        <v>611200</v>
      </c>
      <c r="F750" s="51" t="s">
        <v>72</v>
      </c>
      <c r="G750" s="99">
        <f>Godišnji!G749</f>
        <v>0</v>
      </c>
      <c r="H750" s="100">
        <f>Godišnji!H749</f>
        <v>0</v>
      </c>
      <c r="I750" s="98">
        <f t="shared" si="298"/>
        <v>0</v>
      </c>
      <c r="J750" s="52"/>
      <c r="K750" s="53"/>
      <c r="L750" s="101">
        <f t="shared" si="299"/>
        <v>0</v>
      </c>
    </row>
    <row r="751" spans="1:12" hidden="1">
      <c r="A751" s="40"/>
      <c r="B751" s="41"/>
      <c r="C751" s="42"/>
      <c r="D751" s="76"/>
      <c r="E751" s="44">
        <v>612000</v>
      </c>
      <c r="F751" s="45" t="s">
        <v>73</v>
      </c>
      <c r="G751" s="94">
        <f>G752</f>
        <v>49360</v>
      </c>
      <c r="H751" s="95">
        <f t="shared" ref="H751:L751" si="300">H752</f>
        <v>0</v>
      </c>
      <c r="I751" s="96">
        <f t="shared" si="300"/>
        <v>49360</v>
      </c>
      <c r="J751" s="94">
        <f t="shared" si="300"/>
        <v>0</v>
      </c>
      <c r="K751" s="95">
        <f t="shared" si="300"/>
        <v>0</v>
      </c>
      <c r="L751" s="97">
        <f t="shared" si="300"/>
        <v>0</v>
      </c>
    </row>
    <row r="752" spans="1:12" hidden="1">
      <c r="A752" s="48"/>
      <c r="B752" s="43"/>
      <c r="C752" s="49"/>
      <c r="D752" s="76"/>
      <c r="E752" s="50">
        <v>612100</v>
      </c>
      <c r="F752" s="51" t="s">
        <v>73</v>
      </c>
      <c r="G752" s="99">
        <f>Godišnji!G751</f>
        <v>49360</v>
      </c>
      <c r="H752" s="100">
        <f>Godišnji!H751</f>
        <v>0</v>
      </c>
      <c r="I752" s="98">
        <f>SUM(G752:H752)</f>
        <v>49360</v>
      </c>
      <c r="J752" s="52"/>
      <c r="K752" s="53"/>
      <c r="L752" s="101">
        <f>SUM(J752:K752)</f>
        <v>0</v>
      </c>
    </row>
    <row r="753" spans="1:12" hidden="1">
      <c r="A753" s="40"/>
      <c r="B753" s="41"/>
      <c r="C753" s="42"/>
      <c r="D753" s="76"/>
      <c r="E753" s="44">
        <v>613000</v>
      </c>
      <c r="F753" s="45" t="s">
        <v>74</v>
      </c>
      <c r="G753" s="94">
        <f>SUM(G754:G763)</f>
        <v>64400</v>
      </c>
      <c r="H753" s="95">
        <f t="shared" ref="H753:L753" si="301">SUM(H754:H763)</f>
        <v>0</v>
      </c>
      <c r="I753" s="96">
        <f t="shared" si="301"/>
        <v>64400</v>
      </c>
      <c r="J753" s="94">
        <f t="shared" si="301"/>
        <v>0</v>
      </c>
      <c r="K753" s="95">
        <f t="shared" si="301"/>
        <v>0</v>
      </c>
      <c r="L753" s="97">
        <f t="shared" si="301"/>
        <v>0</v>
      </c>
    </row>
    <row r="754" spans="1:12" hidden="1">
      <c r="A754" s="48"/>
      <c r="B754" s="43"/>
      <c r="C754" s="49"/>
      <c r="D754" s="76"/>
      <c r="E754" s="50">
        <v>613100</v>
      </c>
      <c r="F754" s="54" t="s">
        <v>75</v>
      </c>
      <c r="G754" s="99">
        <f>Godišnji!G753</f>
        <v>3500</v>
      </c>
      <c r="H754" s="100">
        <f>Godišnji!H753</f>
        <v>0</v>
      </c>
      <c r="I754" s="98">
        <f t="shared" ref="I754:I763" si="302">SUM(G754:H754)</f>
        <v>3500</v>
      </c>
      <c r="J754" s="52"/>
      <c r="K754" s="53"/>
      <c r="L754" s="101">
        <f t="shared" ref="L754:L763" si="303">SUM(J754:K754)</f>
        <v>0</v>
      </c>
    </row>
    <row r="755" spans="1:12" hidden="1">
      <c r="A755" s="48"/>
      <c r="B755" s="43"/>
      <c r="C755" s="49"/>
      <c r="D755" s="76"/>
      <c r="E755" s="50">
        <v>613200</v>
      </c>
      <c r="F755" s="54" t="s">
        <v>76</v>
      </c>
      <c r="G755" s="99">
        <v>30500</v>
      </c>
      <c r="H755" s="100">
        <f>Godišnji!H754</f>
        <v>0</v>
      </c>
      <c r="I755" s="98">
        <f t="shared" si="302"/>
        <v>30500</v>
      </c>
      <c r="J755" s="52"/>
      <c r="K755" s="53"/>
      <c r="L755" s="101">
        <f t="shared" si="303"/>
        <v>0</v>
      </c>
    </row>
    <row r="756" spans="1:12" hidden="1">
      <c r="A756" s="48"/>
      <c r="B756" s="43"/>
      <c r="C756" s="49"/>
      <c r="D756" s="76"/>
      <c r="E756" s="50">
        <v>613300</v>
      </c>
      <c r="F756" s="54" t="s">
        <v>77</v>
      </c>
      <c r="G756" s="99">
        <f>Godišnji!G755</f>
        <v>3400</v>
      </c>
      <c r="H756" s="100">
        <f>Godišnji!H755</f>
        <v>0</v>
      </c>
      <c r="I756" s="98">
        <f t="shared" si="302"/>
        <v>3400</v>
      </c>
      <c r="J756" s="52"/>
      <c r="K756" s="53"/>
      <c r="L756" s="101">
        <f t="shared" si="303"/>
        <v>0</v>
      </c>
    </row>
    <row r="757" spans="1:12" hidden="1">
      <c r="A757" s="48"/>
      <c r="B757" s="43"/>
      <c r="C757" s="49"/>
      <c r="D757" s="76"/>
      <c r="E757" s="50">
        <v>613400</v>
      </c>
      <c r="F757" s="54" t="s">
        <v>78</v>
      </c>
      <c r="G757" s="99">
        <f>Godišnji!G756</f>
        <v>9000</v>
      </c>
      <c r="H757" s="100">
        <f>Godišnji!H756</f>
        <v>0</v>
      </c>
      <c r="I757" s="98">
        <f t="shared" si="302"/>
        <v>9000</v>
      </c>
      <c r="J757" s="52"/>
      <c r="K757" s="53"/>
      <c r="L757" s="101">
        <f t="shared" si="303"/>
        <v>0</v>
      </c>
    </row>
    <row r="758" spans="1:12" hidden="1">
      <c r="A758" s="48"/>
      <c r="B758" s="43"/>
      <c r="C758" s="49"/>
      <c r="D758" s="76"/>
      <c r="E758" s="50">
        <v>613500</v>
      </c>
      <c r="F758" s="54" t="s">
        <v>79</v>
      </c>
      <c r="G758" s="99">
        <f>Godišnji!G757</f>
        <v>1000</v>
      </c>
      <c r="H758" s="100">
        <f>Godišnji!H757</f>
        <v>0</v>
      </c>
      <c r="I758" s="98">
        <f t="shared" si="302"/>
        <v>1000</v>
      </c>
      <c r="J758" s="52"/>
      <c r="K758" s="53"/>
      <c r="L758" s="101">
        <f t="shared" si="303"/>
        <v>0</v>
      </c>
    </row>
    <row r="759" spans="1:12" hidden="1">
      <c r="A759" s="48"/>
      <c r="B759" s="43"/>
      <c r="C759" s="49"/>
      <c r="D759" s="76"/>
      <c r="E759" s="50">
        <v>613600</v>
      </c>
      <c r="F759" s="54" t="s">
        <v>82</v>
      </c>
      <c r="G759" s="99">
        <f>Godišnji!G758</f>
        <v>0</v>
      </c>
      <c r="H759" s="100">
        <f>Godišnji!H758</f>
        <v>0</v>
      </c>
      <c r="I759" s="98">
        <f t="shared" si="302"/>
        <v>0</v>
      </c>
      <c r="J759" s="52"/>
      <c r="K759" s="53"/>
      <c r="L759" s="101">
        <f t="shared" si="303"/>
        <v>0</v>
      </c>
    </row>
    <row r="760" spans="1:12" hidden="1">
      <c r="A760" s="48"/>
      <c r="B760" s="43"/>
      <c r="C760" s="49"/>
      <c r="D760" s="76"/>
      <c r="E760" s="50">
        <v>613700</v>
      </c>
      <c r="F760" s="54" t="s">
        <v>80</v>
      </c>
      <c r="G760" s="99">
        <f>Godišnji!G759</f>
        <v>9000</v>
      </c>
      <c r="H760" s="100">
        <f>Godišnji!H759</f>
        <v>0</v>
      </c>
      <c r="I760" s="98">
        <f t="shared" si="302"/>
        <v>9000</v>
      </c>
      <c r="J760" s="52"/>
      <c r="K760" s="53"/>
      <c r="L760" s="101">
        <f t="shared" si="303"/>
        <v>0</v>
      </c>
    </row>
    <row r="761" spans="1:12" hidden="1">
      <c r="A761" s="48"/>
      <c r="B761" s="43"/>
      <c r="C761" s="49"/>
      <c r="D761" s="76"/>
      <c r="E761" s="50">
        <v>613800</v>
      </c>
      <c r="F761" s="54" t="s">
        <v>83</v>
      </c>
      <c r="G761" s="99">
        <f>Godišnji!G760</f>
        <v>0</v>
      </c>
      <c r="H761" s="100">
        <f>Godišnji!H760</f>
        <v>0</v>
      </c>
      <c r="I761" s="98">
        <f t="shared" si="302"/>
        <v>0</v>
      </c>
      <c r="J761" s="52"/>
      <c r="K761" s="53"/>
      <c r="L761" s="101">
        <f t="shared" si="303"/>
        <v>0</v>
      </c>
    </row>
    <row r="762" spans="1:12" hidden="1">
      <c r="A762" s="48"/>
      <c r="B762" s="43"/>
      <c r="C762" s="49"/>
      <c r="D762" s="76"/>
      <c r="E762" s="50">
        <v>613900</v>
      </c>
      <c r="F762" s="54" t="s">
        <v>81</v>
      </c>
      <c r="G762" s="99">
        <f>Godišnji!G761</f>
        <v>8000</v>
      </c>
      <c r="H762" s="100">
        <f>Godišnji!H761</f>
        <v>0</v>
      </c>
      <c r="I762" s="98">
        <f t="shared" si="302"/>
        <v>8000</v>
      </c>
      <c r="J762" s="52"/>
      <c r="K762" s="53"/>
      <c r="L762" s="101">
        <f t="shared" si="303"/>
        <v>0</v>
      </c>
    </row>
    <row r="763" spans="1:12" hidden="1">
      <c r="A763" s="48"/>
      <c r="B763" s="43"/>
      <c r="C763" s="49"/>
      <c r="D763" s="76"/>
      <c r="E763" s="50">
        <v>613900</v>
      </c>
      <c r="F763" s="54" t="s">
        <v>84</v>
      </c>
      <c r="G763" s="99">
        <f>Godišnji!G762</f>
        <v>0</v>
      </c>
      <c r="H763" s="100">
        <f>Godišnji!H762</f>
        <v>0</v>
      </c>
      <c r="I763" s="98">
        <f t="shared" si="302"/>
        <v>0</v>
      </c>
      <c r="J763" s="52"/>
      <c r="K763" s="53"/>
      <c r="L763" s="101">
        <f t="shared" si="303"/>
        <v>0</v>
      </c>
    </row>
    <row r="764" spans="1:12" hidden="1">
      <c r="A764" s="40"/>
      <c r="B764" s="41"/>
      <c r="C764" s="42"/>
      <c r="D764" s="76"/>
      <c r="E764" s="44">
        <v>821000</v>
      </c>
      <c r="F764" s="45" t="s">
        <v>85</v>
      </c>
      <c r="G764" s="94">
        <f>SUM(G765:G766)</f>
        <v>3000</v>
      </c>
      <c r="H764" s="95">
        <f t="shared" ref="H764:L764" si="304">SUM(H765:H766)</f>
        <v>0</v>
      </c>
      <c r="I764" s="96">
        <f t="shared" si="304"/>
        <v>3000</v>
      </c>
      <c r="J764" s="94">
        <f t="shared" si="304"/>
        <v>0</v>
      </c>
      <c r="K764" s="95">
        <f t="shared" si="304"/>
        <v>0</v>
      </c>
      <c r="L764" s="97">
        <f t="shared" si="304"/>
        <v>0</v>
      </c>
    </row>
    <row r="765" spans="1:12" hidden="1">
      <c r="A765" s="48"/>
      <c r="B765" s="43"/>
      <c r="C765" s="49"/>
      <c r="D765" s="76"/>
      <c r="E765" s="50">
        <v>821200</v>
      </c>
      <c r="F765" s="51" t="s">
        <v>86</v>
      </c>
      <c r="G765" s="99">
        <f>Godišnji!G764</f>
        <v>0</v>
      </c>
      <c r="H765" s="100">
        <f>Godišnji!H764</f>
        <v>0</v>
      </c>
      <c r="I765" s="98">
        <f>SUM(G765:H765)</f>
        <v>0</v>
      </c>
      <c r="J765" s="52"/>
      <c r="K765" s="53"/>
      <c r="L765" s="101">
        <f>SUM(J765:K765)</f>
        <v>0</v>
      </c>
    </row>
    <row r="766" spans="1:12" ht="12.75" hidden="1" thickBot="1">
      <c r="A766" s="55"/>
      <c r="B766" s="56"/>
      <c r="C766" s="57"/>
      <c r="D766" s="81"/>
      <c r="E766" s="58">
        <v>821300</v>
      </c>
      <c r="F766" s="59" t="s">
        <v>87</v>
      </c>
      <c r="G766" s="103">
        <f>Godišnji!G765</f>
        <v>3000</v>
      </c>
      <c r="H766" s="104">
        <f>Godišnji!H765</f>
        <v>0</v>
      </c>
      <c r="I766" s="102">
        <f>SUM(G766:H766)</f>
        <v>3000</v>
      </c>
      <c r="J766" s="60"/>
      <c r="K766" s="61"/>
      <c r="L766" s="105">
        <f>SUM(J766:K766)</f>
        <v>0</v>
      </c>
    </row>
    <row r="767" spans="1:12" ht="12.75" hidden="1" thickBot="1">
      <c r="A767" s="62"/>
      <c r="B767" s="63"/>
      <c r="C767" s="64"/>
      <c r="D767" s="87"/>
      <c r="E767" s="63"/>
      <c r="F767" s="66" t="s">
        <v>187</v>
      </c>
      <c r="G767" s="106">
        <f>G747+G751+G753+G764</f>
        <v>675800</v>
      </c>
      <c r="H767" s="107">
        <f t="shared" ref="H767:L767" si="305">H747+H751+H753+H764</f>
        <v>0</v>
      </c>
      <c r="I767" s="108">
        <f t="shared" si="305"/>
        <v>675800</v>
      </c>
      <c r="J767" s="106">
        <f t="shared" si="305"/>
        <v>0</v>
      </c>
      <c r="K767" s="107">
        <f t="shared" si="305"/>
        <v>0</v>
      </c>
      <c r="L767" s="109">
        <f t="shared" si="305"/>
        <v>0</v>
      </c>
    </row>
    <row r="768" spans="1:12" hidden="1">
      <c r="D768" s="67"/>
      <c r="L768" s="137"/>
    </row>
    <row r="769" spans="1:12" hidden="1">
      <c r="A769" s="68" t="s">
        <v>188</v>
      </c>
      <c r="B769" s="69" t="s">
        <v>67</v>
      </c>
      <c r="C769" s="70" t="s">
        <v>68</v>
      </c>
      <c r="D769" s="76"/>
      <c r="E769" s="43"/>
      <c r="F769" s="45" t="s">
        <v>45</v>
      </c>
      <c r="G769" s="48"/>
      <c r="H769" s="43"/>
      <c r="I769" s="49"/>
      <c r="J769" s="48"/>
      <c r="K769" s="43"/>
      <c r="L769" s="74"/>
    </row>
    <row r="770" spans="1:12" hidden="1">
      <c r="A770" s="40"/>
      <c r="B770" s="41"/>
      <c r="C770" s="42"/>
      <c r="D770" s="76"/>
      <c r="E770" s="44">
        <v>611000</v>
      </c>
      <c r="F770" s="45" t="s">
        <v>69</v>
      </c>
      <c r="G770" s="94">
        <f>SUM(G771:G773)</f>
        <v>246970</v>
      </c>
      <c r="H770" s="95">
        <f t="shared" ref="H770:L770" si="306">SUM(H771:H773)</f>
        <v>0</v>
      </c>
      <c r="I770" s="96">
        <f t="shared" si="306"/>
        <v>246970</v>
      </c>
      <c r="J770" s="94">
        <f t="shared" si="306"/>
        <v>0</v>
      </c>
      <c r="K770" s="95">
        <f t="shared" si="306"/>
        <v>0</v>
      </c>
      <c r="L770" s="97">
        <f t="shared" si="306"/>
        <v>0</v>
      </c>
    </row>
    <row r="771" spans="1:12" hidden="1">
      <c r="A771" s="48"/>
      <c r="B771" s="43"/>
      <c r="C771" s="49"/>
      <c r="D771" s="76"/>
      <c r="E771" s="50">
        <v>611100</v>
      </c>
      <c r="F771" s="51" t="s">
        <v>70</v>
      </c>
      <c r="G771" s="99">
        <f>Godišnji!G770</f>
        <v>199290</v>
      </c>
      <c r="H771" s="100">
        <f>Godišnji!H770</f>
        <v>0</v>
      </c>
      <c r="I771" s="98">
        <f>SUM(G771:H771)</f>
        <v>199290</v>
      </c>
      <c r="J771" s="52"/>
      <c r="K771" s="53"/>
      <c r="L771" s="101">
        <f>SUM(J771:K771)</f>
        <v>0</v>
      </c>
    </row>
    <row r="772" spans="1:12" hidden="1">
      <c r="A772" s="48"/>
      <c r="B772" s="43"/>
      <c r="C772" s="49"/>
      <c r="D772" s="76"/>
      <c r="E772" s="50">
        <v>611200</v>
      </c>
      <c r="F772" s="51" t="s">
        <v>71</v>
      </c>
      <c r="G772" s="99">
        <f>Godišnji!G771</f>
        <v>47680</v>
      </c>
      <c r="H772" s="100">
        <f>Godišnji!H771</f>
        <v>0</v>
      </c>
      <c r="I772" s="98">
        <f t="shared" ref="I772:I773" si="307">SUM(G772:H772)</f>
        <v>47680</v>
      </c>
      <c r="J772" s="52"/>
      <c r="K772" s="53"/>
      <c r="L772" s="101">
        <f t="shared" ref="L772:L773" si="308">SUM(J772:K772)</f>
        <v>0</v>
      </c>
    </row>
    <row r="773" spans="1:12" hidden="1">
      <c r="A773" s="48"/>
      <c r="B773" s="43"/>
      <c r="C773" s="49"/>
      <c r="D773" s="76"/>
      <c r="E773" s="50">
        <v>611200</v>
      </c>
      <c r="F773" s="51" t="s">
        <v>72</v>
      </c>
      <c r="G773" s="99">
        <f>Godišnji!G772</f>
        <v>0</v>
      </c>
      <c r="H773" s="100">
        <f>Godišnji!H772</f>
        <v>0</v>
      </c>
      <c r="I773" s="98">
        <f t="shared" si="307"/>
        <v>0</v>
      </c>
      <c r="J773" s="52"/>
      <c r="K773" s="53"/>
      <c r="L773" s="101">
        <f t="shared" si="308"/>
        <v>0</v>
      </c>
    </row>
    <row r="774" spans="1:12" hidden="1">
      <c r="A774" s="40"/>
      <c r="B774" s="41"/>
      <c r="C774" s="42"/>
      <c r="D774" s="76"/>
      <c r="E774" s="44">
        <v>612000</v>
      </c>
      <c r="F774" s="45" t="s">
        <v>73</v>
      </c>
      <c r="G774" s="94">
        <f>G775</f>
        <v>21470</v>
      </c>
      <c r="H774" s="95">
        <f t="shared" ref="H774:L774" si="309">H775</f>
        <v>0</v>
      </c>
      <c r="I774" s="96">
        <f t="shared" si="309"/>
        <v>21470</v>
      </c>
      <c r="J774" s="94">
        <f t="shared" si="309"/>
        <v>0</v>
      </c>
      <c r="K774" s="95">
        <f t="shared" si="309"/>
        <v>0</v>
      </c>
      <c r="L774" s="97">
        <f t="shared" si="309"/>
        <v>0</v>
      </c>
    </row>
    <row r="775" spans="1:12" hidden="1">
      <c r="A775" s="48"/>
      <c r="B775" s="43"/>
      <c r="C775" s="49"/>
      <c r="D775" s="76"/>
      <c r="E775" s="50">
        <v>612100</v>
      </c>
      <c r="F775" s="51" t="s">
        <v>73</v>
      </c>
      <c r="G775" s="99">
        <f>Godišnji!G774</f>
        <v>21470</v>
      </c>
      <c r="H775" s="100">
        <f>Godišnji!H774</f>
        <v>0</v>
      </c>
      <c r="I775" s="98">
        <f>SUM(G775:H775)</f>
        <v>21470</v>
      </c>
      <c r="J775" s="52"/>
      <c r="K775" s="53"/>
      <c r="L775" s="101">
        <f>SUM(J775:K775)</f>
        <v>0</v>
      </c>
    </row>
    <row r="776" spans="1:12" hidden="1">
      <c r="A776" s="40"/>
      <c r="B776" s="41"/>
      <c r="C776" s="42"/>
      <c r="D776" s="76"/>
      <c r="E776" s="44">
        <v>613000</v>
      </c>
      <c r="F776" s="45" t="s">
        <v>74</v>
      </c>
      <c r="G776" s="94">
        <f>SUM(G777:G786)</f>
        <v>39800</v>
      </c>
      <c r="H776" s="95">
        <f t="shared" ref="H776:L776" si="310">SUM(H777:H786)</f>
        <v>0</v>
      </c>
      <c r="I776" s="96">
        <f t="shared" si="310"/>
        <v>39800</v>
      </c>
      <c r="J776" s="94">
        <f t="shared" si="310"/>
        <v>0</v>
      </c>
      <c r="K776" s="95">
        <f t="shared" si="310"/>
        <v>0</v>
      </c>
      <c r="L776" s="97">
        <f t="shared" si="310"/>
        <v>0</v>
      </c>
    </row>
    <row r="777" spans="1:12" hidden="1">
      <c r="A777" s="48"/>
      <c r="B777" s="43"/>
      <c r="C777" s="49"/>
      <c r="D777" s="76"/>
      <c r="E777" s="50">
        <v>613100</v>
      </c>
      <c r="F777" s="54" t="s">
        <v>75</v>
      </c>
      <c r="G777" s="99">
        <f>Godišnji!G776</f>
        <v>3500</v>
      </c>
      <c r="H777" s="100">
        <f>Godišnji!H776</f>
        <v>0</v>
      </c>
      <c r="I777" s="98">
        <f t="shared" ref="I777:I786" si="311">SUM(G777:H777)</f>
        <v>3500</v>
      </c>
      <c r="J777" s="52"/>
      <c r="K777" s="53"/>
      <c r="L777" s="101">
        <f t="shared" ref="L777:L786" si="312">SUM(J777:K777)</f>
        <v>0</v>
      </c>
    </row>
    <row r="778" spans="1:12" hidden="1">
      <c r="A778" s="48"/>
      <c r="B778" s="43"/>
      <c r="C778" s="49"/>
      <c r="D778" s="76"/>
      <c r="E778" s="50">
        <v>613200</v>
      </c>
      <c r="F778" s="54" t="s">
        <v>76</v>
      </c>
      <c r="G778" s="99">
        <f>Godišnji!G777</f>
        <v>0</v>
      </c>
      <c r="H778" s="100">
        <f>Godišnji!H777</f>
        <v>0</v>
      </c>
      <c r="I778" s="98">
        <f t="shared" si="311"/>
        <v>0</v>
      </c>
      <c r="J778" s="52"/>
      <c r="K778" s="53"/>
      <c r="L778" s="101">
        <f t="shared" si="312"/>
        <v>0</v>
      </c>
    </row>
    <row r="779" spans="1:12" hidden="1">
      <c r="A779" s="48"/>
      <c r="B779" s="43"/>
      <c r="C779" s="49"/>
      <c r="D779" s="76"/>
      <c r="E779" s="50">
        <v>613300</v>
      </c>
      <c r="F779" s="54" t="s">
        <v>77</v>
      </c>
      <c r="G779" s="99">
        <f>Godišnji!G778</f>
        <v>3300</v>
      </c>
      <c r="H779" s="100">
        <f>Godišnji!H778</f>
        <v>0</v>
      </c>
      <c r="I779" s="98">
        <f t="shared" si="311"/>
        <v>3300</v>
      </c>
      <c r="J779" s="52"/>
      <c r="K779" s="53"/>
      <c r="L779" s="101">
        <f t="shared" si="312"/>
        <v>0</v>
      </c>
    </row>
    <row r="780" spans="1:12" hidden="1">
      <c r="A780" s="48"/>
      <c r="B780" s="43"/>
      <c r="C780" s="49"/>
      <c r="D780" s="76"/>
      <c r="E780" s="50">
        <v>613400</v>
      </c>
      <c r="F780" s="54" t="s">
        <v>78</v>
      </c>
      <c r="G780" s="99">
        <f>Godišnji!G779</f>
        <v>2500</v>
      </c>
      <c r="H780" s="100">
        <f>Godišnji!H779</f>
        <v>0</v>
      </c>
      <c r="I780" s="98">
        <f t="shared" si="311"/>
        <v>2500</v>
      </c>
      <c r="J780" s="52"/>
      <c r="K780" s="53"/>
      <c r="L780" s="101">
        <f t="shared" si="312"/>
        <v>0</v>
      </c>
    </row>
    <row r="781" spans="1:12" hidden="1">
      <c r="A781" s="48"/>
      <c r="B781" s="43"/>
      <c r="C781" s="49"/>
      <c r="D781" s="76"/>
      <c r="E781" s="50">
        <v>613500</v>
      </c>
      <c r="F781" s="54" t="s">
        <v>79</v>
      </c>
      <c r="G781" s="99">
        <f>Godišnji!G780</f>
        <v>0</v>
      </c>
      <c r="H781" s="100">
        <f>Godišnji!H780</f>
        <v>0</v>
      </c>
      <c r="I781" s="98">
        <f t="shared" si="311"/>
        <v>0</v>
      </c>
      <c r="J781" s="52"/>
      <c r="K781" s="53"/>
      <c r="L781" s="101">
        <f t="shared" si="312"/>
        <v>0</v>
      </c>
    </row>
    <row r="782" spans="1:12" hidden="1">
      <c r="A782" s="48"/>
      <c r="B782" s="43"/>
      <c r="C782" s="49"/>
      <c r="D782" s="76"/>
      <c r="E782" s="50">
        <v>613600</v>
      </c>
      <c r="F782" s="54" t="s">
        <v>82</v>
      </c>
      <c r="G782" s="99">
        <f>Godišnji!G781</f>
        <v>0</v>
      </c>
      <c r="H782" s="100">
        <f>Godišnji!H781</f>
        <v>0</v>
      </c>
      <c r="I782" s="98">
        <f t="shared" si="311"/>
        <v>0</v>
      </c>
      <c r="J782" s="52"/>
      <c r="K782" s="53"/>
      <c r="L782" s="101">
        <f t="shared" si="312"/>
        <v>0</v>
      </c>
    </row>
    <row r="783" spans="1:12" hidden="1">
      <c r="A783" s="48"/>
      <c r="B783" s="43"/>
      <c r="C783" s="49"/>
      <c r="D783" s="76"/>
      <c r="E783" s="50">
        <v>613700</v>
      </c>
      <c r="F783" s="54" t="s">
        <v>80</v>
      </c>
      <c r="G783" s="99">
        <f>Godišnji!G782</f>
        <v>6500</v>
      </c>
      <c r="H783" s="100">
        <f>Godišnji!H782</f>
        <v>0</v>
      </c>
      <c r="I783" s="98">
        <f t="shared" si="311"/>
        <v>6500</v>
      </c>
      <c r="J783" s="52"/>
      <c r="K783" s="53"/>
      <c r="L783" s="101">
        <f t="shared" si="312"/>
        <v>0</v>
      </c>
    </row>
    <row r="784" spans="1:12" hidden="1">
      <c r="A784" s="48"/>
      <c r="B784" s="43"/>
      <c r="C784" s="49"/>
      <c r="D784" s="76"/>
      <c r="E784" s="50">
        <v>613800</v>
      </c>
      <c r="F784" s="54" t="s">
        <v>83</v>
      </c>
      <c r="G784" s="99">
        <f>Godišnji!G783</f>
        <v>0</v>
      </c>
      <c r="H784" s="100">
        <f>Godišnji!H783</f>
        <v>0</v>
      </c>
      <c r="I784" s="98">
        <f t="shared" si="311"/>
        <v>0</v>
      </c>
      <c r="J784" s="52"/>
      <c r="K784" s="53"/>
      <c r="L784" s="101">
        <f t="shared" si="312"/>
        <v>0</v>
      </c>
    </row>
    <row r="785" spans="1:12" hidden="1">
      <c r="A785" s="48"/>
      <c r="B785" s="43"/>
      <c r="C785" s="49"/>
      <c r="D785" s="76"/>
      <c r="E785" s="50">
        <v>613900</v>
      </c>
      <c r="F785" s="54" t="s">
        <v>81</v>
      </c>
      <c r="G785" s="99">
        <f>Godišnji!G784</f>
        <v>24000</v>
      </c>
      <c r="H785" s="100">
        <f>Godišnji!H784</f>
        <v>0</v>
      </c>
      <c r="I785" s="98">
        <f t="shared" si="311"/>
        <v>24000</v>
      </c>
      <c r="J785" s="52"/>
      <c r="K785" s="53"/>
      <c r="L785" s="101">
        <f t="shared" si="312"/>
        <v>0</v>
      </c>
    </row>
    <row r="786" spans="1:12" hidden="1">
      <c r="A786" s="48"/>
      <c r="B786" s="43"/>
      <c r="C786" s="49"/>
      <c r="D786" s="76"/>
      <c r="E786" s="50">
        <v>613900</v>
      </c>
      <c r="F786" s="54" t="s">
        <v>84</v>
      </c>
      <c r="G786" s="99">
        <f>Godišnji!G785</f>
        <v>0</v>
      </c>
      <c r="H786" s="100">
        <f>Godišnji!H785</f>
        <v>0</v>
      </c>
      <c r="I786" s="98">
        <f t="shared" si="311"/>
        <v>0</v>
      </c>
      <c r="J786" s="52"/>
      <c r="K786" s="53"/>
      <c r="L786" s="101">
        <f t="shared" si="312"/>
        <v>0</v>
      </c>
    </row>
    <row r="787" spans="1:12" hidden="1">
      <c r="A787" s="40"/>
      <c r="B787" s="41"/>
      <c r="C787" s="42"/>
      <c r="D787" s="76"/>
      <c r="E787" s="44">
        <v>614000</v>
      </c>
      <c r="F787" s="45" t="s">
        <v>93</v>
      </c>
      <c r="G787" s="94">
        <f t="shared" ref="G787:L787" si="313">G788</f>
        <v>1100000</v>
      </c>
      <c r="H787" s="95">
        <f t="shared" si="313"/>
        <v>0</v>
      </c>
      <c r="I787" s="96">
        <f t="shared" si="313"/>
        <v>1100000</v>
      </c>
      <c r="J787" s="94">
        <f t="shared" si="313"/>
        <v>0</v>
      </c>
      <c r="K787" s="95">
        <f t="shared" si="313"/>
        <v>0</v>
      </c>
      <c r="L787" s="97">
        <f t="shared" si="313"/>
        <v>0</v>
      </c>
    </row>
    <row r="788" spans="1:12" hidden="1">
      <c r="A788" s="48"/>
      <c r="B788" s="43"/>
      <c r="C788" s="49"/>
      <c r="D788" s="76"/>
      <c r="E788" s="50">
        <v>614200</v>
      </c>
      <c r="F788" s="54" t="s">
        <v>189</v>
      </c>
      <c r="G788" s="99">
        <f>Godišnji!G787</f>
        <v>1100000</v>
      </c>
      <c r="H788" s="100">
        <f>Godišnji!H787</f>
        <v>0</v>
      </c>
      <c r="I788" s="98">
        <f t="shared" ref="I788" si="314">SUM(G788:H788)</f>
        <v>1100000</v>
      </c>
      <c r="J788" s="52"/>
      <c r="K788" s="53"/>
      <c r="L788" s="101">
        <f t="shared" ref="L788" si="315">SUM(J788:K788)</f>
        <v>0</v>
      </c>
    </row>
    <row r="789" spans="1:12" hidden="1">
      <c r="A789" s="40"/>
      <c r="B789" s="41"/>
      <c r="C789" s="42"/>
      <c r="D789" s="76"/>
      <c r="E789" s="44">
        <v>821000</v>
      </c>
      <c r="F789" s="45" t="s">
        <v>85</v>
      </c>
      <c r="G789" s="94">
        <f>SUM(G790:G791)</f>
        <v>1000</v>
      </c>
      <c r="H789" s="95">
        <f t="shared" ref="H789:L789" si="316">SUM(H790:H791)</f>
        <v>0</v>
      </c>
      <c r="I789" s="96">
        <f t="shared" si="316"/>
        <v>1000</v>
      </c>
      <c r="J789" s="94">
        <f t="shared" si="316"/>
        <v>0</v>
      </c>
      <c r="K789" s="95">
        <f t="shared" si="316"/>
        <v>0</v>
      </c>
      <c r="L789" s="97">
        <f t="shared" si="316"/>
        <v>0</v>
      </c>
    </row>
    <row r="790" spans="1:12" hidden="1">
      <c r="A790" s="48"/>
      <c r="B790" s="43"/>
      <c r="C790" s="49"/>
      <c r="D790" s="76"/>
      <c r="E790" s="50">
        <v>821200</v>
      </c>
      <c r="F790" s="51" t="s">
        <v>86</v>
      </c>
      <c r="G790" s="99">
        <f>Godišnji!G789</f>
        <v>0</v>
      </c>
      <c r="H790" s="100">
        <f>Godišnji!H789</f>
        <v>0</v>
      </c>
      <c r="I790" s="98">
        <f>SUM(G790:H790)</f>
        <v>0</v>
      </c>
      <c r="J790" s="52"/>
      <c r="K790" s="53"/>
      <c r="L790" s="101">
        <f>SUM(J790:K790)</f>
        <v>0</v>
      </c>
    </row>
    <row r="791" spans="1:12" ht="12.75" hidden="1" thickBot="1">
      <c r="A791" s="55"/>
      <c r="B791" s="56"/>
      <c r="C791" s="57"/>
      <c r="D791" s="81"/>
      <c r="E791" s="58">
        <v>821300</v>
      </c>
      <c r="F791" s="59" t="s">
        <v>87</v>
      </c>
      <c r="G791" s="103">
        <f>Godišnji!G790</f>
        <v>1000</v>
      </c>
      <c r="H791" s="104">
        <f>Godišnji!H790</f>
        <v>0</v>
      </c>
      <c r="I791" s="102">
        <f>SUM(G791:H791)</f>
        <v>1000</v>
      </c>
      <c r="J791" s="60"/>
      <c r="K791" s="61"/>
      <c r="L791" s="105">
        <f>SUM(J791:K791)</f>
        <v>0</v>
      </c>
    </row>
    <row r="792" spans="1:12" ht="12.75" hidden="1" thickBot="1">
      <c r="A792" s="62"/>
      <c r="B792" s="63"/>
      <c r="C792" s="64"/>
      <c r="D792" s="87"/>
      <c r="E792" s="63"/>
      <c r="F792" s="66" t="s">
        <v>190</v>
      </c>
      <c r="G792" s="106">
        <f>G770+G774+G776+G787+G789</f>
        <v>1409240</v>
      </c>
      <c r="H792" s="107">
        <f t="shared" ref="H792:L792" si="317">H770+H774+H776+H787+H789</f>
        <v>0</v>
      </c>
      <c r="I792" s="108">
        <f t="shared" si="317"/>
        <v>1409240</v>
      </c>
      <c r="J792" s="106">
        <f t="shared" si="317"/>
        <v>0</v>
      </c>
      <c r="K792" s="107">
        <f t="shared" si="317"/>
        <v>0</v>
      </c>
      <c r="L792" s="109">
        <f t="shared" si="317"/>
        <v>0</v>
      </c>
    </row>
    <row r="793" spans="1:12" hidden="1">
      <c r="D793" s="67"/>
      <c r="L793" s="137"/>
    </row>
    <row r="794" spans="1:12" hidden="1">
      <c r="A794" s="68" t="s">
        <v>191</v>
      </c>
      <c r="B794" s="69" t="s">
        <v>67</v>
      </c>
      <c r="C794" s="70" t="s">
        <v>68</v>
      </c>
      <c r="D794" s="76"/>
      <c r="E794" s="43"/>
      <c r="F794" s="45" t="s">
        <v>46</v>
      </c>
      <c r="G794" s="48"/>
      <c r="H794" s="43"/>
      <c r="I794" s="49"/>
      <c r="J794" s="48"/>
      <c r="K794" s="43"/>
      <c r="L794" s="74"/>
    </row>
    <row r="795" spans="1:12" hidden="1">
      <c r="A795" s="40"/>
      <c r="B795" s="41"/>
      <c r="C795" s="42"/>
      <c r="D795" s="76"/>
      <c r="E795" s="44">
        <v>611000</v>
      </c>
      <c r="F795" s="45" t="s">
        <v>69</v>
      </c>
      <c r="G795" s="94">
        <f>SUM(G796:G798)</f>
        <v>101960</v>
      </c>
      <c r="H795" s="95">
        <f t="shared" ref="H795:L795" si="318">SUM(H796:H798)</f>
        <v>0</v>
      </c>
      <c r="I795" s="96">
        <f t="shared" si="318"/>
        <v>101960</v>
      </c>
      <c r="J795" s="94">
        <f t="shared" si="318"/>
        <v>0</v>
      </c>
      <c r="K795" s="95">
        <f t="shared" si="318"/>
        <v>0</v>
      </c>
      <c r="L795" s="97">
        <f t="shared" si="318"/>
        <v>0</v>
      </c>
    </row>
    <row r="796" spans="1:12" hidden="1">
      <c r="A796" s="48"/>
      <c r="B796" s="43"/>
      <c r="C796" s="49"/>
      <c r="D796" s="76"/>
      <c r="E796" s="50">
        <v>611100</v>
      </c>
      <c r="F796" s="51" t="s">
        <v>70</v>
      </c>
      <c r="G796" s="99">
        <f>Godišnji!G795</f>
        <v>82290</v>
      </c>
      <c r="H796" s="100">
        <f>Godišnji!H795</f>
        <v>0</v>
      </c>
      <c r="I796" s="98">
        <f>SUM(G796:H796)</f>
        <v>82290</v>
      </c>
      <c r="J796" s="52"/>
      <c r="K796" s="53"/>
      <c r="L796" s="101">
        <f>SUM(J796:K796)</f>
        <v>0</v>
      </c>
    </row>
    <row r="797" spans="1:12" hidden="1">
      <c r="A797" s="48"/>
      <c r="B797" s="43"/>
      <c r="C797" s="49"/>
      <c r="D797" s="76"/>
      <c r="E797" s="50">
        <v>611200</v>
      </c>
      <c r="F797" s="51" t="s">
        <v>71</v>
      </c>
      <c r="G797" s="99">
        <f>Godišnji!G796</f>
        <v>19670</v>
      </c>
      <c r="H797" s="100">
        <f>Godišnji!H796</f>
        <v>0</v>
      </c>
      <c r="I797" s="98">
        <f t="shared" ref="I797:I798" si="319">SUM(G797:H797)</f>
        <v>19670</v>
      </c>
      <c r="J797" s="52"/>
      <c r="K797" s="53"/>
      <c r="L797" s="101">
        <f t="shared" ref="L797:L798" si="320">SUM(J797:K797)</f>
        <v>0</v>
      </c>
    </row>
    <row r="798" spans="1:12" hidden="1">
      <c r="A798" s="48"/>
      <c r="B798" s="43"/>
      <c r="C798" s="49"/>
      <c r="D798" s="76"/>
      <c r="E798" s="50">
        <v>611200</v>
      </c>
      <c r="F798" s="51" t="s">
        <v>72</v>
      </c>
      <c r="G798" s="99">
        <f>Godišnji!G797</f>
        <v>0</v>
      </c>
      <c r="H798" s="100">
        <f>Godišnji!H797</f>
        <v>0</v>
      </c>
      <c r="I798" s="98">
        <f t="shared" si="319"/>
        <v>0</v>
      </c>
      <c r="J798" s="52"/>
      <c r="K798" s="53"/>
      <c r="L798" s="101">
        <f t="shared" si="320"/>
        <v>0</v>
      </c>
    </row>
    <row r="799" spans="1:12" hidden="1">
      <c r="A799" s="40"/>
      <c r="B799" s="41"/>
      <c r="C799" s="42"/>
      <c r="D799" s="76"/>
      <c r="E799" s="44">
        <v>612000</v>
      </c>
      <c r="F799" s="45" t="s">
        <v>73</v>
      </c>
      <c r="G799" s="94">
        <f>G800</f>
        <v>8800</v>
      </c>
      <c r="H799" s="95">
        <f t="shared" ref="H799:L799" si="321">H800</f>
        <v>0</v>
      </c>
      <c r="I799" s="96">
        <f t="shared" si="321"/>
        <v>8800</v>
      </c>
      <c r="J799" s="94">
        <f t="shared" si="321"/>
        <v>0</v>
      </c>
      <c r="K799" s="95">
        <f t="shared" si="321"/>
        <v>0</v>
      </c>
      <c r="L799" s="97">
        <f t="shared" si="321"/>
        <v>0</v>
      </c>
    </row>
    <row r="800" spans="1:12" hidden="1">
      <c r="A800" s="48"/>
      <c r="B800" s="43"/>
      <c r="C800" s="49"/>
      <c r="D800" s="76"/>
      <c r="E800" s="50">
        <v>612100</v>
      </c>
      <c r="F800" s="51" t="s">
        <v>73</v>
      </c>
      <c r="G800" s="99">
        <f>Godišnji!G799</f>
        <v>8800</v>
      </c>
      <c r="H800" s="100">
        <f>Godišnji!H799</f>
        <v>0</v>
      </c>
      <c r="I800" s="98">
        <f>SUM(G800:H800)</f>
        <v>8800</v>
      </c>
      <c r="J800" s="52"/>
      <c r="K800" s="53"/>
      <c r="L800" s="101">
        <f>SUM(J800:K800)</f>
        <v>0</v>
      </c>
    </row>
    <row r="801" spans="1:12" hidden="1">
      <c r="A801" s="40"/>
      <c r="B801" s="41"/>
      <c r="C801" s="42"/>
      <c r="D801" s="76"/>
      <c r="E801" s="44">
        <v>613000</v>
      </c>
      <c r="F801" s="45" t="s">
        <v>74</v>
      </c>
      <c r="G801" s="94">
        <f>SUM(G802:G811)</f>
        <v>18800</v>
      </c>
      <c r="H801" s="95">
        <f t="shared" ref="H801:L801" si="322">SUM(H802:H811)</f>
        <v>0</v>
      </c>
      <c r="I801" s="96">
        <f t="shared" si="322"/>
        <v>18800</v>
      </c>
      <c r="J801" s="94">
        <f t="shared" si="322"/>
        <v>0</v>
      </c>
      <c r="K801" s="95">
        <f t="shared" si="322"/>
        <v>0</v>
      </c>
      <c r="L801" s="97">
        <f t="shared" si="322"/>
        <v>0</v>
      </c>
    </row>
    <row r="802" spans="1:12" hidden="1">
      <c r="A802" s="48"/>
      <c r="B802" s="43"/>
      <c r="C802" s="49"/>
      <c r="D802" s="76"/>
      <c r="E802" s="50">
        <v>613100</v>
      </c>
      <c r="F802" s="54" t="s">
        <v>75</v>
      </c>
      <c r="G802" s="99">
        <f>Godišnji!G801</f>
        <v>400</v>
      </c>
      <c r="H802" s="100">
        <f>Godišnji!H801</f>
        <v>0</v>
      </c>
      <c r="I802" s="98">
        <f t="shared" ref="I802:I811" si="323">SUM(G802:H802)</f>
        <v>400</v>
      </c>
      <c r="J802" s="52"/>
      <c r="K802" s="53"/>
      <c r="L802" s="101">
        <f t="shared" ref="L802:L811" si="324">SUM(J802:K802)</f>
        <v>0</v>
      </c>
    </row>
    <row r="803" spans="1:12" hidden="1">
      <c r="A803" s="48"/>
      <c r="B803" s="43"/>
      <c r="C803" s="49"/>
      <c r="D803" s="76"/>
      <c r="E803" s="50">
        <v>613200</v>
      </c>
      <c r="F803" s="54" t="s">
        <v>76</v>
      </c>
      <c r="G803" s="99">
        <f>Godišnji!G802</f>
        <v>5500</v>
      </c>
      <c r="H803" s="100">
        <f>Godišnji!H802</f>
        <v>0</v>
      </c>
      <c r="I803" s="98">
        <f t="shared" si="323"/>
        <v>5500</v>
      </c>
      <c r="J803" s="52"/>
      <c r="K803" s="53"/>
      <c r="L803" s="101">
        <f t="shared" si="324"/>
        <v>0</v>
      </c>
    </row>
    <row r="804" spans="1:12" hidden="1">
      <c r="A804" s="48"/>
      <c r="B804" s="43"/>
      <c r="C804" s="49"/>
      <c r="D804" s="76"/>
      <c r="E804" s="50">
        <v>613300</v>
      </c>
      <c r="F804" s="54" t="s">
        <v>77</v>
      </c>
      <c r="G804" s="99">
        <f>Godišnji!G803</f>
        <v>3600</v>
      </c>
      <c r="H804" s="100">
        <f>Godišnji!H803</f>
        <v>0</v>
      </c>
      <c r="I804" s="98">
        <f t="shared" si="323"/>
        <v>3600</v>
      </c>
      <c r="J804" s="52"/>
      <c r="K804" s="53"/>
      <c r="L804" s="101">
        <f t="shared" si="324"/>
        <v>0</v>
      </c>
    </row>
    <row r="805" spans="1:12" hidden="1">
      <c r="A805" s="48"/>
      <c r="B805" s="43"/>
      <c r="C805" s="49"/>
      <c r="D805" s="76"/>
      <c r="E805" s="50">
        <v>613400</v>
      </c>
      <c r="F805" s="54" t="s">
        <v>78</v>
      </c>
      <c r="G805" s="99">
        <f>Godišnji!G804</f>
        <v>1500</v>
      </c>
      <c r="H805" s="100">
        <f>Godišnji!H804</f>
        <v>0</v>
      </c>
      <c r="I805" s="98">
        <f t="shared" si="323"/>
        <v>1500</v>
      </c>
      <c r="J805" s="52"/>
      <c r="K805" s="53"/>
      <c r="L805" s="101">
        <f t="shared" si="324"/>
        <v>0</v>
      </c>
    </row>
    <row r="806" spans="1:12" hidden="1">
      <c r="A806" s="48"/>
      <c r="B806" s="43"/>
      <c r="C806" s="49"/>
      <c r="D806" s="76"/>
      <c r="E806" s="50">
        <v>613500</v>
      </c>
      <c r="F806" s="54" t="s">
        <v>79</v>
      </c>
      <c r="G806" s="99">
        <f>Godišnji!G805</f>
        <v>0</v>
      </c>
      <c r="H806" s="100">
        <f>Godišnji!H805</f>
        <v>0</v>
      </c>
      <c r="I806" s="98">
        <f t="shared" si="323"/>
        <v>0</v>
      </c>
      <c r="J806" s="52"/>
      <c r="K806" s="53"/>
      <c r="L806" s="101">
        <f t="shared" si="324"/>
        <v>0</v>
      </c>
    </row>
    <row r="807" spans="1:12" hidden="1">
      <c r="A807" s="48"/>
      <c r="B807" s="43"/>
      <c r="C807" s="49"/>
      <c r="D807" s="76"/>
      <c r="E807" s="50">
        <v>613600</v>
      </c>
      <c r="F807" s="54" t="s">
        <v>82</v>
      </c>
      <c r="G807" s="99">
        <f>Godišnji!G806</f>
        <v>0</v>
      </c>
      <c r="H807" s="100">
        <f>Godišnji!H806</f>
        <v>0</v>
      </c>
      <c r="I807" s="98">
        <f t="shared" si="323"/>
        <v>0</v>
      </c>
      <c r="J807" s="52"/>
      <c r="K807" s="53"/>
      <c r="L807" s="101">
        <f t="shared" si="324"/>
        <v>0</v>
      </c>
    </row>
    <row r="808" spans="1:12" hidden="1">
      <c r="A808" s="48"/>
      <c r="B808" s="43"/>
      <c r="C808" s="49"/>
      <c r="D808" s="76"/>
      <c r="E808" s="50">
        <v>613700</v>
      </c>
      <c r="F808" s="54" t="s">
        <v>80</v>
      </c>
      <c r="G808" s="99">
        <f>Godišnji!G807</f>
        <v>500</v>
      </c>
      <c r="H808" s="100">
        <f>Godišnji!H807</f>
        <v>0</v>
      </c>
      <c r="I808" s="98">
        <f t="shared" si="323"/>
        <v>500</v>
      </c>
      <c r="J808" s="52"/>
      <c r="K808" s="53"/>
      <c r="L808" s="101">
        <f t="shared" si="324"/>
        <v>0</v>
      </c>
    </row>
    <row r="809" spans="1:12" hidden="1">
      <c r="A809" s="48"/>
      <c r="B809" s="43"/>
      <c r="C809" s="49"/>
      <c r="D809" s="76"/>
      <c r="E809" s="50">
        <v>613800</v>
      </c>
      <c r="F809" s="54" t="s">
        <v>83</v>
      </c>
      <c r="G809" s="99">
        <f>Godišnji!G808</f>
        <v>0</v>
      </c>
      <c r="H809" s="100">
        <f>Godišnji!H808</f>
        <v>0</v>
      </c>
      <c r="I809" s="98">
        <f t="shared" si="323"/>
        <v>0</v>
      </c>
      <c r="J809" s="52"/>
      <c r="K809" s="53"/>
      <c r="L809" s="101">
        <f t="shared" si="324"/>
        <v>0</v>
      </c>
    </row>
    <row r="810" spans="1:12" hidden="1">
      <c r="A810" s="48"/>
      <c r="B810" s="43"/>
      <c r="C810" s="49"/>
      <c r="D810" s="76"/>
      <c r="E810" s="50">
        <v>613900</v>
      </c>
      <c r="F810" s="54" t="s">
        <v>81</v>
      </c>
      <c r="G810" s="99">
        <f>Godišnji!G809</f>
        <v>7300</v>
      </c>
      <c r="H810" s="100">
        <f>Godišnji!H809</f>
        <v>0</v>
      </c>
      <c r="I810" s="98">
        <f t="shared" si="323"/>
        <v>7300</v>
      </c>
      <c r="J810" s="52"/>
      <c r="K810" s="53"/>
      <c r="L810" s="101">
        <f t="shared" si="324"/>
        <v>0</v>
      </c>
    </row>
    <row r="811" spans="1:12" hidden="1">
      <c r="A811" s="48"/>
      <c r="B811" s="43"/>
      <c r="C811" s="49"/>
      <c r="D811" s="76"/>
      <c r="E811" s="50">
        <v>613900</v>
      </c>
      <c r="F811" s="54" t="s">
        <v>84</v>
      </c>
      <c r="G811" s="99">
        <f>Godišnji!G810</f>
        <v>0</v>
      </c>
      <c r="H811" s="100">
        <f>Godišnji!H810</f>
        <v>0</v>
      </c>
      <c r="I811" s="98">
        <f t="shared" si="323"/>
        <v>0</v>
      </c>
      <c r="J811" s="52"/>
      <c r="K811" s="53"/>
      <c r="L811" s="101">
        <f t="shared" si="324"/>
        <v>0</v>
      </c>
    </row>
    <row r="812" spans="1:12" hidden="1">
      <c r="A812" s="40"/>
      <c r="B812" s="41"/>
      <c r="C812" s="42"/>
      <c r="D812" s="76"/>
      <c r="E812" s="44">
        <v>821000</v>
      </c>
      <c r="F812" s="45" t="s">
        <v>85</v>
      </c>
      <c r="G812" s="94">
        <f>SUM(G813:G814)</f>
        <v>0</v>
      </c>
      <c r="H812" s="95">
        <f t="shared" ref="H812:L812" si="325">SUM(H813:H814)</f>
        <v>0</v>
      </c>
      <c r="I812" s="96">
        <f t="shared" si="325"/>
        <v>0</v>
      </c>
      <c r="J812" s="94">
        <f t="shared" si="325"/>
        <v>0</v>
      </c>
      <c r="K812" s="95">
        <f t="shared" si="325"/>
        <v>0</v>
      </c>
      <c r="L812" s="97">
        <f t="shared" si="325"/>
        <v>0</v>
      </c>
    </row>
    <row r="813" spans="1:12" hidden="1">
      <c r="A813" s="48"/>
      <c r="B813" s="43"/>
      <c r="C813" s="49"/>
      <c r="D813" s="76"/>
      <c r="E813" s="50">
        <v>821200</v>
      </c>
      <c r="F813" s="51" t="s">
        <v>86</v>
      </c>
      <c r="G813" s="99">
        <f>Godišnji!G812</f>
        <v>0</v>
      </c>
      <c r="H813" s="100">
        <f>Godišnji!H812</f>
        <v>0</v>
      </c>
      <c r="I813" s="98">
        <f>SUM(G813:H813)</f>
        <v>0</v>
      </c>
      <c r="J813" s="52"/>
      <c r="K813" s="53"/>
      <c r="L813" s="101">
        <f>SUM(J813:K813)</f>
        <v>0</v>
      </c>
    </row>
    <row r="814" spans="1:12" ht="12.75" hidden="1" thickBot="1">
      <c r="A814" s="55"/>
      <c r="B814" s="56"/>
      <c r="C814" s="57"/>
      <c r="D814" s="81"/>
      <c r="E814" s="58">
        <v>821300</v>
      </c>
      <c r="F814" s="59" t="s">
        <v>87</v>
      </c>
      <c r="G814" s="103">
        <f>Godišnji!G813</f>
        <v>0</v>
      </c>
      <c r="H814" s="104">
        <f>Godišnji!H813</f>
        <v>0</v>
      </c>
      <c r="I814" s="102">
        <f>SUM(G814:H814)</f>
        <v>0</v>
      </c>
      <c r="J814" s="60"/>
      <c r="K814" s="61"/>
      <c r="L814" s="105">
        <f>SUM(J814:K814)</f>
        <v>0</v>
      </c>
    </row>
    <row r="815" spans="1:12" ht="12.75" hidden="1" thickBot="1">
      <c r="A815" s="62"/>
      <c r="B815" s="63"/>
      <c r="C815" s="64"/>
      <c r="D815" s="87"/>
      <c r="E815" s="63"/>
      <c r="F815" s="66" t="s">
        <v>192</v>
      </c>
      <c r="G815" s="106">
        <f>G795+G799+G801+G812</f>
        <v>129560</v>
      </c>
      <c r="H815" s="107">
        <f t="shared" ref="H815:L815" si="326">H795+H799+H801+H812</f>
        <v>0</v>
      </c>
      <c r="I815" s="108">
        <f t="shared" si="326"/>
        <v>129560</v>
      </c>
      <c r="J815" s="106">
        <f t="shared" si="326"/>
        <v>0</v>
      </c>
      <c r="K815" s="107">
        <f t="shared" si="326"/>
        <v>0</v>
      </c>
      <c r="L815" s="109">
        <f t="shared" si="326"/>
        <v>0</v>
      </c>
    </row>
    <row r="816" spans="1:12" hidden="1">
      <c r="D816" s="67"/>
      <c r="L816" s="137"/>
    </row>
    <row r="817" spans="1:12">
      <c r="A817" s="68" t="s">
        <v>193</v>
      </c>
      <c r="B817" s="69" t="s">
        <v>67</v>
      </c>
      <c r="C817" s="70" t="s">
        <v>68</v>
      </c>
      <c r="D817" s="76"/>
      <c r="E817" s="43"/>
      <c r="F817" s="45" t="s">
        <v>194</v>
      </c>
      <c r="G817" s="48"/>
      <c r="H817" s="43"/>
      <c r="I817" s="49"/>
      <c r="J817" s="48"/>
      <c r="K817" s="43"/>
      <c r="L817" s="74"/>
    </row>
    <row r="818" spans="1:12">
      <c r="A818" s="40"/>
      <c r="B818" s="41"/>
      <c r="C818" s="42"/>
      <c r="D818" s="76"/>
      <c r="E818" s="44">
        <v>611000</v>
      </c>
      <c r="F818" s="45" t="s">
        <v>69</v>
      </c>
      <c r="G818" s="94">
        <f>SUM(G819:G821)</f>
        <v>221790</v>
      </c>
      <c r="H818" s="95">
        <f t="shared" ref="H818:L818" si="327">SUM(H819:H821)</f>
        <v>0</v>
      </c>
      <c r="I818" s="96">
        <f t="shared" si="327"/>
        <v>221790</v>
      </c>
      <c r="J818" s="94">
        <f t="shared" si="327"/>
        <v>0</v>
      </c>
      <c r="K818" s="95">
        <f t="shared" si="327"/>
        <v>0</v>
      </c>
      <c r="L818" s="97">
        <f t="shared" si="327"/>
        <v>0</v>
      </c>
    </row>
    <row r="819" spans="1:12">
      <c r="A819" s="48"/>
      <c r="B819" s="43"/>
      <c r="C819" s="49"/>
      <c r="D819" s="76"/>
      <c r="E819" s="50">
        <v>611100</v>
      </c>
      <c r="F819" s="51" t="s">
        <v>70</v>
      </c>
      <c r="G819" s="99">
        <f>Godišnji!G818</f>
        <v>179060</v>
      </c>
      <c r="H819" s="100">
        <f>Godišnji!H818</f>
        <v>0</v>
      </c>
      <c r="I819" s="98">
        <f>SUM(G819:H819)</f>
        <v>179060</v>
      </c>
      <c r="J819" s="52"/>
      <c r="K819" s="53"/>
      <c r="L819" s="101">
        <f>SUM(J819:K819)</f>
        <v>0</v>
      </c>
    </row>
    <row r="820" spans="1:12">
      <c r="A820" s="48"/>
      <c r="B820" s="43"/>
      <c r="C820" s="49"/>
      <c r="D820" s="76"/>
      <c r="E820" s="50">
        <v>611200</v>
      </c>
      <c r="F820" s="51" t="s">
        <v>71</v>
      </c>
      <c r="G820" s="99">
        <f>Godišnji!G819</f>
        <v>42730</v>
      </c>
      <c r="H820" s="100">
        <f>Godišnji!H819</f>
        <v>0</v>
      </c>
      <c r="I820" s="98">
        <f t="shared" ref="I820:I821" si="328">SUM(G820:H820)</f>
        <v>42730</v>
      </c>
      <c r="J820" s="52"/>
      <c r="K820" s="53"/>
      <c r="L820" s="101">
        <f t="shared" ref="L820:L821" si="329">SUM(J820:K820)</f>
        <v>0</v>
      </c>
    </row>
    <row r="821" spans="1:12">
      <c r="A821" s="48"/>
      <c r="B821" s="43"/>
      <c r="C821" s="49"/>
      <c r="D821" s="76"/>
      <c r="E821" s="50">
        <v>611200</v>
      </c>
      <c r="F821" s="51" t="s">
        <v>72</v>
      </c>
      <c r="G821" s="99">
        <f>Godišnji!G820</f>
        <v>0</v>
      </c>
      <c r="H821" s="100">
        <f>Godišnji!H820</f>
        <v>0</v>
      </c>
      <c r="I821" s="98">
        <f t="shared" si="328"/>
        <v>0</v>
      </c>
      <c r="J821" s="52"/>
      <c r="K821" s="53"/>
      <c r="L821" s="101">
        <f t="shared" si="329"/>
        <v>0</v>
      </c>
    </row>
    <row r="822" spans="1:12">
      <c r="A822" s="40"/>
      <c r="B822" s="41"/>
      <c r="C822" s="42"/>
      <c r="D822" s="76"/>
      <c r="E822" s="44">
        <v>612000</v>
      </c>
      <c r="F822" s="45" t="s">
        <v>73</v>
      </c>
      <c r="G822" s="94">
        <f>G823</f>
        <v>19350</v>
      </c>
      <c r="H822" s="95">
        <f t="shared" ref="H822:L822" si="330">H823</f>
        <v>0</v>
      </c>
      <c r="I822" s="96">
        <f t="shared" si="330"/>
        <v>19350</v>
      </c>
      <c r="J822" s="94">
        <f t="shared" si="330"/>
        <v>0</v>
      </c>
      <c r="K822" s="95">
        <f t="shared" si="330"/>
        <v>0</v>
      </c>
      <c r="L822" s="97">
        <f t="shared" si="330"/>
        <v>0</v>
      </c>
    </row>
    <row r="823" spans="1:12">
      <c r="A823" s="48"/>
      <c r="B823" s="43"/>
      <c r="C823" s="49"/>
      <c r="D823" s="76"/>
      <c r="E823" s="50">
        <v>612100</v>
      </c>
      <c r="F823" s="51" t="s">
        <v>73</v>
      </c>
      <c r="G823" s="99">
        <f>Godišnji!G822</f>
        <v>19350</v>
      </c>
      <c r="H823" s="100">
        <f>Godišnji!H822</f>
        <v>0</v>
      </c>
      <c r="I823" s="98">
        <f>SUM(G823:H823)</f>
        <v>19350</v>
      </c>
      <c r="J823" s="52"/>
      <c r="K823" s="53"/>
      <c r="L823" s="101">
        <f>SUM(J823:K823)</f>
        <v>0</v>
      </c>
    </row>
    <row r="824" spans="1:12">
      <c r="A824" s="40"/>
      <c r="B824" s="41"/>
      <c r="C824" s="42"/>
      <c r="D824" s="76"/>
      <c r="E824" s="44">
        <v>613000</v>
      </c>
      <c r="F824" s="45" t="s">
        <v>74</v>
      </c>
      <c r="G824" s="94">
        <f>SUM(G825:G834)</f>
        <v>54100</v>
      </c>
      <c r="H824" s="95">
        <f t="shared" ref="H824:L824" si="331">SUM(H825:H834)</f>
        <v>0</v>
      </c>
      <c r="I824" s="96">
        <f t="shared" si="331"/>
        <v>54100</v>
      </c>
      <c r="J824" s="94">
        <f t="shared" si="331"/>
        <v>0</v>
      </c>
      <c r="K824" s="95">
        <f t="shared" si="331"/>
        <v>0</v>
      </c>
      <c r="L824" s="97">
        <f t="shared" si="331"/>
        <v>0</v>
      </c>
    </row>
    <row r="825" spans="1:12">
      <c r="A825" s="48"/>
      <c r="B825" s="43"/>
      <c r="C825" s="49"/>
      <c r="D825" s="76"/>
      <c r="E825" s="50">
        <v>613100</v>
      </c>
      <c r="F825" s="54" t="s">
        <v>75</v>
      </c>
      <c r="G825" s="99">
        <f>Godišnji!G824</f>
        <v>1500</v>
      </c>
      <c r="H825" s="100">
        <f>Godišnji!H824</f>
        <v>0</v>
      </c>
      <c r="I825" s="98">
        <f t="shared" ref="I825:I834" si="332">SUM(G825:H825)</f>
        <v>1500</v>
      </c>
      <c r="J825" s="52"/>
      <c r="K825" s="53"/>
      <c r="L825" s="101">
        <f t="shared" ref="L825:L834" si="333">SUM(J825:K825)</f>
        <v>0</v>
      </c>
    </row>
    <row r="826" spans="1:12">
      <c r="A826" s="48"/>
      <c r="B826" s="43"/>
      <c r="C826" s="49"/>
      <c r="D826" s="76"/>
      <c r="E826" s="50">
        <v>613200</v>
      </c>
      <c r="F826" s="54" t="s">
        <v>76</v>
      </c>
      <c r="G826" s="99">
        <f>Godišnji!G825</f>
        <v>8500</v>
      </c>
      <c r="H826" s="100">
        <f>Godišnji!H825</f>
        <v>0</v>
      </c>
      <c r="I826" s="98">
        <f t="shared" si="332"/>
        <v>8500</v>
      </c>
      <c r="J826" s="52"/>
      <c r="K826" s="53"/>
      <c r="L826" s="101">
        <f t="shared" si="333"/>
        <v>0</v>
      </c>
    </row>
    <row r="827" spans="1:12">
      <c r="A827" s="48"/>
      <c r="B827" s="43"/>
      <c r="C827" s="49"/>
      <c r="D827" s="76"/>
      <c r="E827" s="50">
        <v>613300</v>
      </c>
      <c r="F827" s="54" t="s">
        <v>77</v>
      </c>
      <c r="G827" s="99">
        <f>Godišnji!G826</f>
        <v>3500</v>
      </c>
      <c r="H827" s="100">
        <f>Godišnji!H826</f>
        <v>0</v>
      </c>
      <c r="I827" s="98">
        <f t="shared" si="332"/>
        <v>3500</v>
      </c>
      <c r="J827" s="52"/>
      <c r="K827" s="53"/>
      <c r="L827" s="101">
        <f t="shared" si="333"/>
        <v>0</v>
      </c>
    </row>
    <row r="828" spans="1:12">
      <c r="A828" s="48"/>
      <c r="B828" s="43"/>
      <c r="C828" s="49"/>
      <c r="D828" s="76"/>
      <c r="E828" s="50">
        <v>613400</v>
      </c>
      <c r="F828" s="54" t="s">
        <v>78</v>
      </c>
      <c r="G828" s="99">
        <f>Godišnji!G827</f>
        <v>1200</v>
      </c>
      <c r="H828" s="100">
        <f>Godišnji!H827</f>
        <v>0</v>
      </c>
      <c r="I828" s="98">
        <f t="shared" si="332"/>
        <v>1200</v>
      </c>
      <c r="J828" s="52"/>
      <c r="K828" s="53"/>
      <c r="L828" s="101">
        <f t="shared" si="333"/>
        <v>0</v>
      </c>
    </row>
    <row r="829" spans="1:12">
      <c r="A829" s="48"/>
      <c r="B829" s="43"/>
      <c r="C829" s="49"/>
      <c r="D829" s="76"/>
      <c r="E829" s="50">
        <v>613500</v>
      </c>
      <c r="F829" s="54" t="s">
        <v>79</v>
      </c>
      <c r="G829" s="99">
        <f>Godišnji!G828</f>
        <v>1000</v>
      </c>
      <c r="H829" s="100">
        <f>Godišnji!H828</f>
        <v>0</v>
      </c>
      <c r="I829" s="98">
        <f t="shared" si="332"/>
        <v>1000</v>
      </c>
      <c r="J829" s="52"/>
      <c r="K829" s="53"/>
      <c r="L829" s="101">
        <f t="shared" si="333"/>
        <v>0</v>
      </c>
    </row>
    <row r="830" spans="1:12">
      <c r="A830" s="48"/>
      <c r="B830" s="43"/>
      <c r="C830" s="49"/>
      <c r="D830" s="76"/>
      <c r="E830" s="50">
        <v>613600</v>
      </c>
      <c r="F830" s="54" t="s">
        <v>82</v>
      </c>
      <c r="G830" s="99">
        <f>Godišnji!G829</f>
        <v>0</v>
      </c>
      <c r="H830" s="100">
        <f>Godišnji!H829</f>
        <v>0</v>
      </c>
      <c r="I830" s="98">
        <f t="shared" si="332"/>
        <v>0</v>
      </c>
      <c r="J830" s="52"/>
      <c r="K830" s="53"/>
      <c r="L830" s="101">
        <f t="shared" si="333"/>
        <v>0</v>
      </c>
    </row>
    <row r="831" spans="1:12">
      <c r="A831" s="48"/>
      <c r="B831" s="43"/>
      <c r="C831" s="49"/>
      <c r="D831" s="76"/>
      <c r="E831" s="50">
        <v>613700</v>
      </c>
      <c r="F831" s="54" t="s">
        <v>80</v>
      </c>
      <c r="G831" s="99">
        <f>Godišnji!G830</f>
        <v>3000</v>
      </c>
      <c r="H831" s="100">
        <f>Godišnji!H830</f>
        <v>0</v>
      </c>
      <c r="I831" s="98">
        <f t="shared" si="332"/>
        <v>3000</v>
      </c>
      <c r="J831" s="52"/>
      <c r="K831" s="53"/>
      <c r="L831" s="101">
        <f t="shared" si="333"/>
        <v>0</v>
      </c>
    </row>
    <row r="832" spans="1:12">
      <c r="A832" s="48"/>
      <c r="B832" s="43"/>
      <c r="C832" s="49"/>
      <c r="D832" s="76"/>
      <c r="E832" s="50">
        <v>613800</v>
      </c>
      <c r="F832" s="54" t="s">
        <v>83</v>
      </c>
      <c r="G832" s="99">
        <f>Godišnji!G831</f>
        <v>400</v>
      </c>
      <c r="H832" s="100">
        <f>Godišnji!H831</f>
        <v>0</v>
      </c>
      <c r="I832" s="98">
        <f t="shared" si="332"/>
        <v>400</v>
      </c>
      <c r="J832" s="52"/>
      <c r="K832" s="53"/>
      <c r="L832" s="101">
        <f t="shared" si="333"/>
        <v>0</v>
      </c>
    </row>
    <row r="833" spans="1:12">
      <c r="A833" s="48"/>
      <c r="B833" s="43"/>
      <c r="C833" s="49"/>
      <c r="D833" s="76"/>
      <c r="E833" s="50">
        <v>613900</v>
      </c>
      <c r="F833" s="54" t="s">
        <v>81</v>
      </c>
      <c r="G833" s="99">
        <f>Godišnji!G832</f>
        <v>35000</v>
      </c>
      <c r="H833" s="100">
        <f>Godišnji!H832</f>
        <v>0</v>
      </c>
      <c r="I833" s="98">
        <f t="shared" si="332"/>
        <v>35000</v>
      </c>
      <c r="J833" s="52"/>
      <c r="K833" s="53"/>
      <c r="L833" s="101">
        <f t="shared" si="333"/>
        <v>0</v>
      </c>
    </row>
    <row r="834" spans="1:12">
      <c r="A834" s="48"/>
      <c r="B834" s="43"/>
      <c r="C834" s="49"/>
      <c r="D834" s="76"/>
      <c r="E834" s="50">
        <v>613900</v>
      </c>
      <c r="F834" s="54" t="s">
        <v>84</v>
      </c>
      <c r="G834" s="99">
        <f>Godišnji!G833</f>
        <v>0</v>
      </c>
      <c r="H834" s="100">
        <f>Godišnji!H833</f>
        <v>0</v>
      </c>
      <c r="I834" s="98">
        <f t="shared" si="332"/>
        <v>0</v>
      </c>
      <c r="J834" s="52"/>
      <c r="K834" s="53"/>
      <c r="L834" s="101">
        <f t="shared" si="333"/>
        <v>0</v>
      </c>
    </row>
    <row r="835" spans="1:12">
      <c r="A835" s="40"/>
      <c r="B835" s="41"/>
      <c r="C835" s="42"/>
      <c r="D835" s="76"/>
      <c r="E835" s="44">
        <v>614000</v>
      </c>
      <c r="F835" s="45" t="s">
        <v>93</v>
      </c>
      <c r="G835" s="94">
        <f>SUM(G836:G837)</f>
        <v>150000</v>
      </c>
      <c r="H835" s="95">
        <f t="shared" ref="H835:L835" si="334">SUM(H836:H837)</f>
        <v>30000</v>
      </c>
      <c r="I835" s="96">
        <f t="shared" si="334"/>
        <v>180000</v>
      </c>
      <c r="J835" s="94">
        <f t="shared" si="334"/>
        <v>0</v>
      </c>
      <c r="K835" s="95">
        <f t="shared" si="334"/>
        <v>0</v>
      </c>
      <c r="L835" s="97">
        <f t="shared" si="334"/>
        <v>0</v>
      </c>
    </row>
    <row r="836" spans="1:12">
      <c r="A836" s="48"/>
      <c r="B836" s="43"/>
      <c r="C836" s="49"/>
      <c r="D836" s="76"/>
      <c r="E836" s="50">
        <v>614200</v>
      </c>
      <c r="F836" s="54" t="s">
        <v>196</v>
      </c>
      <c r="G836" s="99">
        <f>Godišnji!G835</f>
        <v>0</v>
      </c>
      <c r="H836" s="100">
        <f>Godišnji!H835</f>
        <v>30000</v>
      </c>
      <c r="I836" s="98">
        <f t="shared" ref="I836" si="335">SUM(G836:H836)</f>
        <v>30000</v>
      </c>
      <c r="J836" s="52"/>
      <c r="K836" s="53"/>
      <c r="L836" s="101">
        <f t="shared" ref="L836" si="336">SUM(J836:K836)</f>
        <v>0</v>
      </c>
    </row>
    <row r="837" spans="1:12">
      <c r="A837" s="48"/>
      <c r="B837" s="43"/>
      <c r="C837" s="49"/>
      <c r="D837" s="76"/>
      <c r="E837" s="50">
        <v>614300</v>
      </c>
      <c r="F837" s="54" t="s">
        <v>242</v>
      </c>
      <c r="G837" s="99">
        <f>Godišnji!G836</f>
        <v>150000</v>
      </c>
      <c r="H837" s="100">
        <f>Godišnji!H836</f>
        <v>0</v>
      </c>
      <c r="I837" s="98">
        <f t="shared" ref="I837" si="337">SUM(G837:H837)</f>
        <v>150000</v>
      </c>
      <c r="J837" s="52"/>
      <c r="K837" s="53"/>
      <c r="L837" s="101">
        <f t="shared" ref="L837" si="338">SUM(J837:K837)</f>
        <v>0</v>
      </c>
    </row>
    <row r="838" spans="1:12">
      <c r="A838" s="40"/>
      <c r="B838" s="41"/>
      <c r="C838" s="42"/>
      <c r="D838" s="76"/>
      <c r="E838" s="44">
        <v>821000</v>
      </c>
      <c r="F838" s="45" t="s">
        <v>85</v>
      </c>
      <c r="G838" s="94">
        <f>SUM(G839:G840)</f>
        <v>2000</v>
      </c>
      <c r="H838" s="95">
        <f t="shared" ref="H838:L838" si="339">SUM(H839:H840)</f>
        <v>0</v>
      </c>
      <c r="I838" s="96">
        <f t="shared" si="339"/>
        <v>2000</v>
      </c>
      <c r="J838" s="94">
        <f t="shared" si="339"/>
        <v>0</v>
      </c>
      <c r="K838" s="95">
        <f t="shared" si="339"/>
        <v>0</v>
      </c>
      <c r="L838" s="97">
        <f t="shared" si="339"/>
        <v>0</v>
      </c>
    </row>
    <row r="839" spans="1:12">
      <c r="A839" s="48"/>
      <c r="B839" s="43"/>
      <c r="C839" s="49"/>
      <c r="D839" s="76"/>
      <c r="E839" s="50">
        <v>821200</v>
      </c>
      <c r="F839" s="51" t="s">
        <v>86</v>
      </c>
      <c r="G839" s="99">
        <f>Godišnji!G838</f>
        <v>0</v>
      </c>
      <c r="H839" s="100">
        <f>Godišnji!H838</f>
        <v>0</v>
      </c>
      <c r="I839" s="98">
        <f>SUM(G839:H839)</f>
        <v>0</v>
      </c>
      <c r="J839" s="52"/>
      <c r="K839" s="53"/>
      <c r="L839" s="101">
        <f>SUM(J839:K839)</f>
        <v>0</v>
      </c>
    </row>
    <row r="840" spans="1:12" ht="12.75" thickBot="1">
      <c r="A840" s="55"/>
      <c r="B840" s="56"/>
      <c r="C840" s="57"/>
      <c r="D840" s="81"/>
      <c r="E840" s="58">
        <v>821300</v>
      </c>
      <c r="F840" s="59" t="s">
        <v>87</v>
      </c>
      <c r="G840" s="103">
        <f>Godišnji!G839</f>
        <v>2000</v>
      </c>
      <c r="H840" s="104">
        <f>Godišnji!H839</f>
        <v>0</v>
      </c>
      <c r="I840" s="102">
        <f>SUM(G840:H840)</f>
        <v>2000</v>
      </c>
      <c r="J840" s="60"/>
      <c r="K840" s="61"/>
      <c r="L840" s="105">
        <f>SUM(J840:K840)</f>
        <v>0</v>
      </c>
    </row>
    <row r="841" spans="1:12" ht="12.75" thickBot="1">
      <c r="A841" s="62"/>
      <c r="B841" s="63"/>
      <c r="C841" s="64"/>
      <c r="D841" s="87"/>
      <c r="E841" s="63"/>
      <c r="F841" s="66" t="s">
        <v>195</v>
      </c>
      <c r="G841" s="106">
        <f>G818+G822+G824+G835+G838</f>
        <v>447240</v>
      </c>
      <c r="H841" s="107">
        <f t="shared" ref="H841:L841" si="340">H818+H822+H824+H835+H838</f>
        <v>30000</v>
      </c>
      <c r="I841" s="108">
        <f t="shared" si="340"/>
        <v>477240</v>
      </c>
      <c r="J841" s="106">
        <f t="shared" si="340"/>
        <v>0</v>
      </c>
      <c r="K841" s="107">
        <f t="shared" si="340"/>
        <v>0</v>
      </c>
      <c r="L841" s="109">
        <f t="shared" si="340"/>
        <v>0</v>
      </c>
    </row>
    <row r="842" spans="1:12" hidden="1">
      <c r="D842" s="67"/>
      <c r="L842" s="137"/>
    </row>
    <row r="843" spans="1:12" hidden="1">
      <c r="A843" s="68" t="s">
        <v>197</v>
      </c>
      <c r="B843" s="69" t="s">
        <v>67</v>
      </c>
      <c r="C843" s="70" t="s">
        <v>68</v>
      </c>
      <c r="D843" s="76"/>
      <c r="E843" s="43"/>
      <c r="F843" s="45" t="s">
        <v>48</v>
      </c>
      <c r="G843" s="48"/>
      <c r="H843" s="43"/>
      <c r="I843" s="49"/>
      <c r="J843" s="48"/>
      <c r="K843" s="43"/>
      <c r="L843" s="74"/>
    </row>
    <row r="844" spans="1:12" hidden="1">
      <c r="A844" s="40"/>
      <c r="B844" s="41"/>
      <c r="C844" s="42"/>
      <c r="D844" s="76"/>
      <c r="E844" s="44">
        <v>611000</v>
      </c>
      <c r="F844" s="45" t="s">
        <v>69</v>
      </c>
      <c r="G844" s="94">
        <f>SUM(G845:G847)</f>
        <v>506240</v>
      </c>
      <c r="H844" s="95">
        <f t="shared" ref="H844:L844" si="341">SUM(H845:H847)</f>
        <v>0</v>
      </c>
      <c r="I844" s="96">
        <f t="shared" si="341"/>
        <v>506240</v>
      </c>
      <c r="J844" s="94">
        <f t="shared" si="341"/>
        <v>0</v>
      </c>
      <c r="K844" s="95">
        <f t="shared" si="341"/>
        <v>0</v>
      </c>
      <c r="L844" s="97">
        <f t="shared" si="341"/>
        <v>0</v>
      </c>
    </row>
    <row r="845" spans="1:12" hidden="1">
      <c r="A845" s="48"/>
      <c r="B845" s="43"/>
      <c r="C845" s="49"/>
      <c r="D845" s="76"/>
      <c r="E845" s="50">
        <v>611100</v>
      </c>
      <c r="F845" s="51" t="s">
        <v>70</v>
      </c>
      <c r="G845" s="99">
        <f>Godišnji!G844</f>
        <v>431570</v>
      </c>
      <c r="H845" s="100">
        <f>Godišnji!H844</f>
        <v>0</v>
      </c>
      <c r="I845" s="98">
        <f>SUM(G845:H845)</f>
        <v>431570</v>
      </c>
      <c r="J845" s="52"/>
      <c r="K845" s="53"/>
      <c r="L845" s="101">
        <f>SUM(J845:K845)</f>
        <v>0</v>
      </c>
    </row>
    <row r="846" spans="1:12" hidden="1">
      <c r="A846" s="48"/>
      <c r="B846" s="43"/>
      <c r="C846" s="49"/>
      <c r="D846" s="76"/>
      <c r="E846" s="50">
        <v>611200</v>
      </c>
      <c r="F846" s="51" t="s">
        <v>71</v>
      </c>
      <c r="G846" s="99">
        <f>Godišnji!G845</f>
        <v>74670</v>
      </c>
      <c r="H846" s="100">
        <f>Godišnji!H845</f>
        <v>0</v>
      </c>
      <c r="I846" s="98">
        <f t="shared" ref="I846:I847" si="342">SUM(G846:H846)</f>
        <v>74670</v>
      </c>
      <c r="J846" s="52"/>
      <c r="K846" s="53"/>
      <c r="L846" s="101">
        <f t="shared" ref="L846:L847" si="343">SUM(J846:K846)</f>
        <v>0</v>
      </c>
    </row>
    <row r="847" spans="1:12" hidden="1">
      <c r="A847" s="48"/>
      <c r="B847" s="43"/>
      <c r="C847" s="49"/>
      <c r="D847" s="76"/>
      <c r="E847" s="50">
        <v>611200</v>
      </c>
      <c r="F847" s="51" t="s">
        <v>72</v>
      </c>
      <c r="G847" s="99">
        <f>Godišnji!G846</f>
        <v>0</v>
      </c>
      <c r="H847" s="100">
        <f>Godišnji!H846</f>
        <v>0</v>
      </c>
      <c r="I847" s="98">
        <f t="shared" si="342"/>
        <v>0</v>
      </c>
      <c r="J847" s="52"/>
      <c r="K847" s="53"/>
      <c r="L847" s="101">
        <f t="shared" si="343"/>
        <v>0</v>
      </c>
    </row>
    <row r="848" spans="1:12" hidden="1">
      <c r="A848" s="40"/>
      <c r="B848" s="41"/>
      <c r="C848" s="42"/>
      <c r="D848" s="76"/>
      <c r="E848" s="44">
        <v>612000</v>
      </c>
      <c r="F848" s="45" t="s">
        <v>73</v>
      </c>
      <c r="G848" s="94">
        <f>G849</f>
        <v>46050</v>
      </c>
      <c r="H848" s="95">
        <f t="shared" ref="H848:L848" si="344">H849</f>
        <v>0</v>
      </c>
      <c r="I848" s="96">
        <f t="shared" si="344"/>
        <v>46050</v>
      </c>
      <c r="J848" s="94">
        <f t="shared" si="344"/>
        <v>0</v>
      </c>
      <c r="K848" s="95">
        <f t="shared" si="344"/>
        <v>0</v>
      </c>
      <c r="L848" s="97">
        <f t="shared" si="344"/>
        <v>0</v>
      </c>
    </row>
    <row r="849" spans="1:12" hidden="1">
      <c r="A849" s="48"/>
      <c r="B849" s="43"/>
      <c r="C849" s="49"/>
      <c r="D849" s="76"/>
      <c r="E849" s="50">
        <v>612100</v>
      </c>
      <c r="F849" s="51" t="s">
        <v>73</v>
      </c>
      <c r="G849" s="99">
        <f>Godišnji!G848</f>
        <v>46050</v>
      </c>
      <c r="H849" s="100">
        <f>Godišnji!H848</f>
        <v>0</v>
      </c>
      <c r="I849" s="98">
        <f>SUM(G849:H849)</f>
        <v>46050</v>
      </c>
      <c r="J849" s="52"/>
      <c r="K849" s="53"/>
      <c r="L849" s="101">
        <f>SUM(J849:K849)</f>
        <v>0</v>
      </c>
    </row>
    <row r="850" spans="1:12" hidden="1">
      <c r="A850" s="40"/>
      <c r="B850" s="41"/>
      <c r="C850" s="42"/>
      <c r="D850" s="76"/>
      <c r="E850" s="44">
        <v>613000</v>
      </c>
      <c r="F850" s="45" t="s">
        <v>74</v>
      </c>
      <c r="G850" s="94">
        <f>SUM(G851:G860)</f>
        <v>122000</v>
      </c>
      <c r="H850" s="95">
        <f t="shared" ref="H850:L850" si="345">SUM(H851:H860)</f>
        <v>0</v>
      </c>
      <c r="I850" s="96">
        <f t="shared" si="345"/>
        <v>122000</v>
      </c>
      <c r="J850" s="94">
        <f t="shared" si="345"/>
        <v>0</v>
      </c>
      <c r="K850" s="95">
        <f t="shared" si="345"/>
        <v>0</v>
      </c>
      <c r="L850" s="97">
        <f t="shared" si="345"/>
        <v>0</v>
      </c>
    </row>
    <row r="851" spans="1:12" hidden="1">
      <c r="A851" s="48"/>
      <c r="B851" s="43"/>
      <c r="C851" s="49"/>
      <c r="D851" s="76"/>
      <c r="E851" s="50">
        <v>613100</v>
      </c>
      <c r="F851" s="54" t="s">
        <v>75</v>
      </c>
      <c r="G851" s="99">
        <f>Godišnji!G850</f>
        <v>4000</v>
      </c>
      <c r="H851" s="100">
        <f>Godišnji!H850</f>
        <v>0</v>
      </c>
      <c r="I851" s="98">
        <f t="shared" ref="I851:I860" si="346">SUM(G851:H851)</f>
        <v>4000</v>
      </c>
      <c r="J851" s="52"/>
      <c r="K851" s="53"/>
      <c r="L851" s="101">
        <f t="shared" ref="L851:L860" si="347">SUM(J851:K851)</f>
        <v>0</v>
      </c>
    </row>
    <row r="852" spans="1:12" hidden="1">
      <c r="A852" s="48"/>
      <c r="B852" s="43"/>
      <c r="C852" s="49"/>
      <c r="D852" s="76"/>
      <c r="E852" s="50">
        <v>613200</v>
      </c>
      <c r="F852" s="54" t="s">
        <v>76</v>
      </c>
      <c r="G852" s="99">
        <f>Godišnji!G851</f>
        <v>31000</v>
      </c>
      <c r="H852" s="100">
        <f>Godišnji!H851</f>
        <v>0</v>
      </c>
      <c r="I852" s="98">
        <f t="shared" si="346"/>
        <v>31000</v>
      </c>
      <c r="J852" s="52"/>
      <c r="K852" s="53"/>
      <c r="L852" s="101">
        <f t="shared" si="347"/>
        <v>0</v>
      </c>
    </row>
    <row r="853" spans="1:12" hidden="1">
      <c r="A853" s="48"/>
      <c r="B853" s="43"/>
      <c r="C853" s="49"/>
      <c r="D853" s="76"/>
      <c r="E853" s="50">
        <v>613300</v>
      </c>
      <c r="F853" s="54" t="s">
        <v>77</v>
      </c>
      <c r="G853" s="99">
        <f>Godišnji!G852</f>
        <v>17000</v>
      </c>
      <c r="H853" s="100">
        <f>Godišnji!H852</f>
        <v>0</v>
      </c>
      <c r="I853" s="98">
        <f t="shared" si="346"/>
        <v>17000</v>
      </c>
      <c r="J853" s="52"/>
      <c r="K853" s="53"/>
      <c r="L853" s="101">
        <f t="shared" si="347"/>
        <v>0</v>
      </c>
    </row>
    <row r="854" spans="1:12" hidden="1">
      <c r="A854" s="48"/>
      <c r="B854" s="43"/>
      <c r="C854" s="49"/>
      <c r="D854" s="76"/>
      <c r="E854" s="50">
        <v>613400</v>
      </c>
      <c r="F854" s="54" t="s">
        <v>78</v>
      </c>
      <c r="G854" s="99">
        <f>Godišnji!G853</f>
        <v>7000</v>
      </c>
      <c r="H854" s="100">
        <f>Godišnji!H853</f>
        <v>0</v>
      </c>
      <c r="I854" s="98">
        <f t="shared" si="346"/>
        <v>7000</v>
      </c>
      <c r="J854" s="52"/>
      <c r="K854" s="53"/>
      <c r="L854" s="101">
        <f t="shared" si="347"/>
        <v>0</v>
      </c>
    </row>
    <row r="855" spans="1:12" hidden="1">
      <c r="A855" s="48"/>
      <c r="B855" s="43"/>
      <c r="C855" s="49"/>
      <c r="D855" s="76"/>
      <c r="E855" s="50">
        <v>613500</v>
      </c>
      <c r="F855" s="54" t="s">
        <v>79</v>
      </c>
      <c r="G855" s="99">
        <f>Godišnji!G854</f>
        <v>5000</v>
      </c>
      <c r="H855" s="100">
        <f>Godišnji!H854</f>
        <v>0</v>
      </c>
      <c r="I855" s="98">
        <f t="shared" si="346"/>
        <v>5000</v>
      </c>
      <c r="J855" s="52"/>
      <c r="K855" s="53"/>
      <c r="L855" s="101">
        <f t="shared" si="347"/>
        <v>0</v>
      </c>
    </row>
    <row r="856" spans="1:12" hidden="1">
      <c r="A856" s="48"/>
      <c r="B856" s="43"/>
      <c r="C856" s="49"/>
      <c r="D856" s="76"/>
      <c r="E856" s="50">
        <v>613600</v>
      </c>
      <c r="F856" s="54" t="s">
        <v>82</v>
      </c>
      <c r="G856" s="99">
        <f>Godišnji!G855</f>
        <v>0</v>
      </c>
      <c r="H856" s="100">
        <f>Godišnji!H855</f>
        <v>0</v>
      </c>
      <c r="I856" s="98">
        <f t="shared" si="346"/>
        <v>0</v>
      </c>
      <c r="J856" s="52"/>
      <c r="K856" s="53"/>
      <c r="L856" s="101">
        <f t="shared" si="347"/>
        <v>0</v>
      </c>
    </row>
    <row r="857" spans="1:12" hidden="1">
      <c r="A857" s="48"/>
      <c r="B857" s="43"/>
      <c r="C857" s="49"/>
      <c r="D857" s="76"/>
      <c r="E857" s="50">
        <v>613700</v>
      </c>
      <c r="F857" s="54" t="s">
        <v>80</v>
      </c>
      <c r="G857" s="99">
        <f>Godišnji!G856</f>
        <v>7000</v>
      </c>
      <c r="H857" s="100">
        <f>Godišnji!H856</f>
        <v>0</v>
      </c>
      <c r="I857" s="98">
        <f t="shared" si="346"/>
        <v>7000</v>
      </c>
      <c r="J857" s="52"/>
      <c r="K857" s="53"/>
      <c r="L857" s="101">
        <f t="shared" si="347"/>
        <v>0</v>
      </c>
    </row>
    <row r="858" spans="1:12" hidden="1">
      <c r="A858" s="48"/>
      <c r="B858" s="43"/>
      <c r="C858" s="49"/>
      <c r="D858" s="76"/>
      <c r="E858" s="50">
        <v>613800</v>
      </c>
      <c r="F858" s="54" t="s">
        <v>83</v>
      </c>
      <c r="G858" s="99">
        <f>Godišnji!G857</f>
        <v>1000</v>
      </c>
      <c r="H858" s="100">
        <f>Godišnji!H857</f>
        <v>0</v>
      </c>
      <c r="I858" s="98">
        <f t="shared" si="346"/>
        <v>1000</v>
      </c>
      <c r="J858" s="52"/>
      <c r="K858" s="53"/>
      <c r="L858" s="101">
        <f t="shared" si="347"/>
        <v>0</v>
      </c>
    </row>
    <row r="859" spans="1:12" hidden="1">
      <c r="A859" s="48"/>
      <c r="B859" s="43"/>
      <c r="C859" s="49"/>
      <c r="D859" s="76"/>
      <c r="E859" s="50">
        <v>613900</v>
      </c>
      <c r="F859" s="54" t="s">
        <v>81</v>
      </c>
      <c r="G859" s="99">
        <f>Godišnji!G858</f>
        <v>50000</v>
      </c>
      <c r="H859" s="100">
        <f>Godišnji!H858</f>
        <v>0</v>
      </c>
      <c r="I859" s="98">
        <f t="shared" si="346"/>
        <v>50000</v>
      </c>
      <c r="J859" s="52"/>
      <c r="K859" s="53"/>
      <c r="L859" s="101">
        <f t="shared" si="347"/>
        <v>0</v>
      </c>
    </row>
    <row r="860" spans="1:12" hidden="1">
      <c r="A860" s="48"/>
      <c r="B860" s="43"/>
      <c r="C860" s="49"/>
      <c r="D860" s="76"/>
      <c r="E860" s="50">
        <v>613900</v>
      </c>
      <c r="F860" s="54" t="s">
        <v>84</v>
      </c>
      <c r="G860" s="99">
        <f>Godišnji!G859</f>
        <v>0</v>
      </c>
      <c r="H860" s="100">
        <f>Godišnji!H859</f>
        <v>0</v>
      </c>
      <c r="I860" s="98">
        <f t="shared" si="346"/>
        <v>0</v>
      </c>
      <c r="J860" s="52"/>
      <c r="K860" s="53"/>
      <c r="L860" s="101">
        <f t="shared" si="347"/>
        <v>0</v>
      </c>
    </row>
    <row r="861" spans="1:12" hidden="1">
      <c r="A861" s="40"/>
      <c r="B861" s="41"/>
      <c r="C861" s="42"/>
      <c r="D861" s="76"/>
      <c r="E861" s="44">
        <v>821000</v>
      </c>
      <c r="F861" s="45" t="s">
        <v>85</v>
      </c>
      <c r="G861" s="94">
        <f>SUM(G862:G863)</f>
        <v>35000</v>
      </c>
      <c r="H861" s="95">
        <f t="shared" ref="H861:L861" si="348">SUM(H862:H863)</f>
        <v>0</v>
      </c>
      <c r="I861" s="96">
        <f t="shared" si="348"/>
        <v>35000</v>
      </c>
      <c r="J861" s="94">
        <f t="shared" si="348"/>
        <v>0</v>
      </c>
      <c r="K861" s="95">
        <f t="shared" si="348"/>
        <v>0</v>
      </c>
      <c r="L861" s="97">
        <f t="shared" si="348"/>
        <v>0</v>
      </c>
    </row>
    <row r="862" spans="1:12" hidden="1">
      <c r="A862" s="48"/>
      <c r="B862" s="43"/>
      <c r="C862" s="49"/>
      <c r="D862" s="76"/>
      <c r="E862" s="50">
        <v>821200</v>
      </c>
      <c r="F862" s="51" t="s">
        <v>86</v>
      </c>
      <c r="G862" s="99">
        <f>Godišnji!G861</f>
        <v>30000</v>
      </c>
      <c r="H862" s="100">
        <f>Godišnji!H861</f>
        <v>0</v>
      </c>
      <c r="I862" s="98">
        <f>SUM(G862:H862)</f>
        <v>30000</v>
      </c>
      <c r="J862" s="52"/>
      <c r="K862" s="53"/>
      <c r="L862" s="101">
        <f>SUM(J862:K862)</f>
        <v>0</v>
      </c>
    </row>
    <row r="863" spans="1:12" ht="12.75" hidden="1" thickBot="1">
      <c r="A863" s="55"/>
      <c r="B863" s="56"/>
      <c r="C863" s="57"/>
      <c r="D863" s="81"/>
      <c r="E863" s="58">
        <v>821300</v>
      </c>
      <c r="F863" s="59" t="s">
        <v>87</v>
      </c>
      <c r="G863" s="103">
        <f>Godišnji!G862</f>
        <v>5000</v>
      </c>
      <c r="H863" s="104">
        <f>Godišnji!H862</f>
        <v>0</v>
      </c>
      <c r="I863" s="102">
        <f>SUM(G863:H863)</f>
        <v>5000</v>
      </c>
      <c r="J863" s="60"/>
      <c r="K863" s="61"/>
      <c r="L863" s="105">
        <f>SUM(J863:K863)</f>
        <v>0</v>
      </c>
    </row>
    <row r="864" spans="1:12" ht="12.75" hidden="1" thickBot="1">
      <c r="A864" s="62"/>
      <c r="B864" s="63"/>
      <c r="C864" s="64"/>
      <c r="D864" s="87"/>
      <c r="E864" s="63"/>
      <c r="F864" s="66" t="s">
        <v>198</v>
      </c>
      <c r="G864" s="106">
        <f>G844+G848+G850+G861</f>
        <v>709290</v>
      </c>
      <c r="H864" s="107">
        <f t="shared" ref="H864:L864" si="349">H844+H848+H850+H861</f>
        <v>0</v>
      </c>
      <c r="I864" s="108">
        <f t="shared" si="349"/>
        <v>709290</v>
      </c>
      <c r="J864" s="106">
        <f t="shared" si="349"/>
        <v>0</v>
      </c>
      <c r="K864" s="107">
        <f t="shared" si="349"/>
        <v>0</v>
      </c>
      <c r="L864" s="109">
        <f t="shared" si="349"/>
        <v>0</v>
      </c>
    </row>
    <row r="865" spans="1:12" hidden="1">
      <c r="D865" s="67"/>
      <c r="L865" s="137"/>
    </row>
    <row r="866" spans="1:12" hidden="1">
      <c r="A866" s="68" t="s">
        <v>199</v>
      </c>
      <c r="B866" s="69" t="s">
        <v>67</v>
      </c>
      <c r="C866" s="70" t="s">
        <v>68</v>
      </c>
      <c r="D866" s="76"/>
      <c r="E866" s="43"/>
      <c r="F866" s="45" t="s">
        <v>49</v>
      </c>
      <c r="G866" s="48"/>
      <c r="H866" s="43"/>
      <c r="I866" s="49"/>
      <c r="J866" s="48"/>
      <c r="K866" s="43"/>
      <c r="L866" s="74"/>
    </row>
    <row r="867" spans="1:12" hidden="1">
      <c r="A867" s="40"/>
      <c r="B867" s="41"/>
      <c r="C867" s="42"/>
      <c r="D867" s="76"/>
      <c r="E867" s="44">
        <v>611000</v>
      </c>
      <c r="F867" s="45" t="s">
        <v>69</v>
      </c>
      <c r="G867" s="94">
        <f>SUM(G868:G870)</f>
        <v>67890</v>
      </c>
      <c r="H867" s="95">
        <f t="shared" ref="H867:L867" si="350">SUM(H868:H870)</f>
        <v>0</v>
      </c>
      <c r="I867" s="96">
        <f t="shared" si="350"/>
        <v>67890</v>
      </c>
      <c r="J867" s="94">
        <f t="shared" si="350"/>
        <v>0</v>
      </c>
      <c r="K867" s="95">
        <f t="shared" si="350"/>
        <v>0</v>
      </c>
      <c r="L867" s="97">
        <f t="shared" si="350"/>
        <v>0</v>
      </c>
    </row>
    <row r="868" spans="1:12" hidden="1">
      <c r="A868" s="48"/>
      <c r="B868" s="43"/>
      <c r="C868" s="49"/>
      <c r="D868" s="76"/>
      <c r="E868" s="50">
        <v>611100</v>
      </c>
      <c r="F868" s="51" t="s">
        <v>70</v>
      </c>
      <c r="G868" s="99">
        <f>Godišnji!G867</f>
        <v>58330</v>
      </c>
      <c r="H868" s="100">
        <f>Godišnji!H867</f>
        <v>0</v>
      </c>
      <c r="I868" s="98">
        <f>SUM(G868:H868)</f>
        <v>58330</v>
      </c>
      <c r="J868" s="52"/>
      <c r="K868" s="53"/>
      <c r="L868" s="101">
        <f>SUM(J868:K868)</f>
        <v>0</v>
      </c>
    </row>
    <row r="869" spans="1:12" hidden="1">
      <c r="A869" s="48"/>
      <c r="B869" s="43"/>
      <c r="C869" s="49"/>
      <c r="D869" s="76"/>
      <c r="E869" s="50">
        <v>611200</v>
      </c>
      <c r="F869" s="51" t="s">
        <v>71</v>
      </c>
      <c r="G869" s="99">
        <f>Godišnji!G868</f>
        <v>9560</v>
      </c>
      <c r="H869" s="100">
        <f>Godišnji!H868</f>
        <v>0</v>
      </c>
      <c r="I869" s="98">
        <f t="shared" ref="I869:I870" si="351">SUM(G869:H869)</f>
        <v>9560</v>
      </c>
      <c r="J869" s="52"/>
      <c r="K869" s="53"/>
      <c r="L869" s="101">
        <f t="shared" ref="L869:L870" si="352">SUM(J869:K869)</f>
        <v>0</v>
      </c>
    </row>
    <row r="870" spans="1:12" hidden="1">
      <c r="A870" s="48"/>
      <c r="B870" s="43"/>
      <c r="C870" s="49"/>
      <c r="D870" s="76"/>
      <c r="E870" s="50">
        <v>611200</v>
      </c>
      <c r="F870" s="51" t="s">
        <v>72</v>
      </c>
      <c r="G870" s="99">
        <f>Godišnji!G869</f>
        <v>0</v>
      </c>
      <c r="H870" s="100">
        <f>Godišnji!H869</f>
        <v>0</v>
      </c>
      <c r="I870" s="98">
        <f t="shared" si="351"/>
        <v>0</v>
      </c>
      <c r="J870" s="52"/>
      <c r="K870" s="53"/>
      <c r="L870" s="101">
        <f t="shared" si="352"/>
        <v>0</v>
      </c>
    </row>
    <row r="871" spans="1:12" hidden="1">
      <c r="A871" s="40"/>
      <c r="B871" s="41"/>
      <c r="C871" s="42"/>
      <c r="D871" s="76"/>
      <c r="E871" s="44">
        <v>612000</v>
      </c>
      <c r="F871" s="45" t="s">
        <v>73</v>
      </c>
      <c r="G871" s="94">
        <f>G872</f>
        <v>6270</v>
      </c>
      <c r="H871" s="95">
        <f t="shared" ref="H871:L871" si="353">H872</f>
        <v>0</v>
      </c>
      <c r="I871" s="96">
        <f t="shared" si="353"/>
        <v>6270</v>
      </c>
      <c r="J871" s="94">
        <f t="shared" si="353"/>
        <v>0</v>
      </c>
      <c r="K871" s="95">
        <f t="shared" si="353"/>
        <v>0</v>
      </c>
      <c r="L871" s="97">
        <f t="shared" si="353"/>
        <v>0</v>
      </c>
    </row>
    <row r="872" spans="1:12" hidden="1">
      <c r="A872" s="48"/>
      <c r="B872" s="43"/>
      <c r="C872" s="49"/>
      <c r="D872" s="76"/>
      <c r="E872" s="50">
        <v>612100</v>
      </c>
      <c r="F872" s="51" t="s">
        <v>73</v>
      </c>
      <c r="G872" s="99">
        <f>Godišnji!G871</f>
        <v>6270</v>
      </c>
      <c r="H872" s="100">
        <f>Godišnji!H871</f>
        <v>0</v>
      </c>
      <c r="I872" s="98">
        <f>SUM(G872:H872)</f>
        <v>6270</v>
      </c>
      <c r="J872" s="52"/>
      <c r="K872" s="53"/>
      <c r="L872" s="101">
        <f>SUM(J872:K872)</f>
        <v>0</v>
      </c>
    </row>
    <row r="873" spans="1:12" hidden="1">
      <c r="A873" s="40"/>
      <c r="B873" s="41"/>
      <c r="C873" s="42"/>
      <c r="D873" s="76"/>
      <c r="E873" s="44">
        <v>613000</v>
      </c>
      <c r="F873" s="45" t="s">
        <v>74</v>
      </c>
      <c r="G873" s="94">
        <f>SUM(G874:G883)</f>
        <v>8200</v>
      </c>
      <c r="H873" s="95">
        <f t="shared" ref="H873:L873" si="354">SUM(H874:H883)</f>
        <v>0</v>
      </c>
      <c r="I873" s="96">
        <f t="shared" si="354"/>
        <v>8200</v>
      </c>
      <c r="J873" s="94">
        <f t="shared" si="354"/>
        <v>0</v>
      </c>
      <c r="K873" s="95">
        <f t="shared" si="354"/>
        <v>0</v>
      </c>
      <c r="L873" s="97">
        <f t="shared" si="354"/>
        <v>0</v>
      </c>
    </row>
    <row r="874" spans="1:12" hidden="1">
      <c r="A874" s="48"/>
      <c r="B874" s="43"/>
      <c r="C874" s="49"/>
      <c r="D874" s="76"/>
      <c r="E874" s="50">
        <v>613100</v>
      </c>
      <c r="F874" s="54" t="s">
        <v>75</v>
      </c>
      <c r="G874" s="99">
        <f>Godišnji!G873</f>
        <v>1000</v>
      </c>
      <c r="H874" s="100">
        <f>Godišnji!H873</f>
        <v>0</v>
      </c>
      <c r="I874" s="98">
        <f t="shared" ref="I874:I883" si="355">SUM(G874:H874)</f>
        <v>1000</v>
      </c>
      <c r="J874" s="52"/>
      <c r="K874" s="53"/>
      <c r="L874" s="101">
        <f t="shared" ref="L874:L883" si="356">SUM(J874:K874)</f>
        <v>0</v>
      </c>
    </row>
    <row r="875" spans="1:12" hidden="1">
      <c r="A875" s="48"/>
      <c r="B875" s="43"/>
      <c r="C875" s="49"/>
      <c r="D875" s="76"/>
      <c r="E875" s="50">
        <v>613200</v>
      </c>
      <c r="F875" s="54" t="s">
        <v>76</v>
      </c>
      <c r="G875" s="99">
        <f>Godišnji!G874</f>
        <v>0</v>
      </c>
      <c r="H875" s="100">
        <f>Godišnji!H874</f>
        <v>0</v>
      </c>
      <c r="I875" s="98">
        <f t="shared" si="355"/>
        <v>0</v>
      </c>
      <c r="J875" s="52"/>
      <c r="K875" s="53"/>
      <c r="L875" s="101">
        <f t="shared" si="356"/>
        <v>0</v>
      </c>
    </row>
    <row r="876" spans="1:12" hidden="1">
      <c r="A876" s="48"/>
      <c r="B876" s="43"/>
      <c r="C876" s="49"/>
      <c r="D876" s="76"/>
      <c r="E876" s="50">
        <v>613300</v>
      </c>
      <c r="F876" s="54" t="s">
        <v>77</v>
      </c>
      <c r="G876" s="99">
        <f>Godišnji!G875</f>
        <v>4000</v>
      </c>
      <c r="H876" s="100">
        <f>Godišnji!H875</f>
        <v>0</v>
      </c>
      <c r="I876" s="98">
        <f t="shared" si="355"/>
        <v>4000</v>
      </c>
      <c r="J876" s="52"/>
      <c r="K876" s="53"/>
      <c r="L876" s="101">
        <f t="shared" si="356"/>
        <v>0</v>
      </c>
    </row>
    <row r="877" spans="1:12" hidden="1">
      <c r="A877" s="48"/>
      <c r="B877" s="43"/>
      <c r="C877" s="49"/>
      <c r="D877" s="76"/>
      <c r="E877" s="50">
        <v>613400</v>
      </c>
      <c r="F877" s="54" t="s">
        <v>78</v>
      </c>
      <c r="G877" s="99">
        <f>Godišnji!G876</f>
        <v>1200</v>
      </c>
      <c r="H877" s="100">
        <f>Godišnji!H876</f>
        <v>0</v>
      </c>
      <c r="I877" s="98">
        <f t="shared" si="355"/>
        <v>1200</v>
      </c>
      <c r="J877" s="52"/>
      <c r="K877" s="53"/>
      <c r="L877" s="101">
        <f t="shared" si="356"/>
        <v>0</v>
      </c>
    </row>
    <row r="878" spans="1:12" hidden="1">
      <c r="A878" s="48"/>
      <c r="B878" s="43"/>
      <c r="C878" s="49"/>
      <c r="D878" s="76"/>
      <c r="E878" s="50">
        <v>613500</v>
      </c>
      <c r="F878" s="54" t="s">
        <v>79</v>
      </c>
      <c r="G878" s="99">
        <f>Godišnji!G877</f>
        <v>0</v>
      </c>
      <c r="H878" s="100">
        <f>Godišnji!H877</f>
        <v>0</v>
      </c>
      <c r="I878" s="98">
        <f t="shared" si="355"/>
        <v>0</v>
      </c>
      <c r="J878" s="52"/>
      <c r="K878" s="53"/>
      <c r="L878" s="101">
        <f t="shared" si="356"/>
        <v>0</v>
      </c>
    </row>
    <row r="879" spans="1:12" hidden="1">
      <c r="A879" s="48"/>
      <c r="B879" s="43"/>
      <c r="C879" s="49"/>
      <c r="D879" s="76"/>
      <c r="E879" s="50">
        <v>613600</v>
      </c>
      <c r="F879" s="54" t="s">
        <v>82</v>
      </c>
      <c r="G879" s="99">
        <f>Godišnji!G878</f>
        <v>0</v>
      </c>
      <c r="H879" s="100">
        <f>Godišnji!H878</f>
        <v>0</v>
      </c>
      <c r="I879" s="98">
        <f t="shared" si="355"/>
        <v>0</v>
      </c>
      <c r="J879" s="52"/>
      <c r="K879" s="53"/>
      <c r="L879" s="101">
        <f t="shared" si="356"/>
        <v>0</v>
      </c>
    </row>
    <row r="880" spans="1:12" hidden="1">
      <c r="A880" s="48"/>
      <c r="B880" s="43"/>
      <c r="C880" s="49"/>
      <c r="D880" s="76"/>
      <c r="E880" s="50">
        <v>613700</v>
      </c>
      <c r="F880" s="54" t="s">
        <v>80</v>
      </c>
      <c r="G880" s="99">
        <f>Godišnji!G879</f>
        <v>500</v>
      </c>
      <c r="H880" s="100">
        <f>Godišnji!H879</f>
        <v>0</v>
      </c>
      <c r="I880" s="98">
        <f t="shared" si="355"/>
        <v>500</v>
      </c>
      <c r="J880" s="52"/>
      <c r="K880" s="53"/>
      <c r="L880" s="101">
        <f t="shared" si="356"/>
        <v>0</v>
      </c>
    </row>
    <row r="881" spans="1:12" hidden="1">
      <c r="A881" s="48"/>
      <c r="B881" s="43"/>
      <c r="C881" s="49"/>
      <c r="D881" s="76"/>
      <c r="E881" s="50">
        <v>613800</v>
      </c>
      <c r="F881" s="54" t="s">
        <v>83</v>
      </c>
      <c r="G881" s="99">
        <f>Godišnji!G880</f>
        <v>0</v>
      </c>
      <c r="H881" s="100">
        <f>Godišnji!H880</f>
        <v>0</v>
      </c>
      <c r="I881" s="98">
        <f t="shared" si="355"/>
        <v>0</v>
      </c>
      <c r="J881" s="52"/>
      <c r="K881" s="53"/>
      <c r="L881" s="101">
        <f t="shared" si="356"/>
        <v>0</v>
      </c>
    </row>
    <row r="882" spans="1:12" hidden="1">
      <c r="A882" s="48"/>
      <c r="B882" s="43"/>
      <c r="C882" s="49"/>
      <c r="D882" s="76"/>
      <c r="E882" s="50">
        <v>613900</v>
      </c>
      <c r="F882" s="54" t="s">
        <v>81</v>
      </c>
      <c r="G882" s="99">
        <f>Godišnji!G881</f>
        <v>1500</v>
      </c>
      <c r="H882" s="100">
        <f>Godišnji!H881</f>
        <v>0</v>
      </c>
      <c r="I882" s="98">
        <f t="shared" si="355"/>
        <v>1500</v>
      </c>
      <c r="J882" s="52"/>
      <c r="K882" s="53"/>
      <c r="L882" s="101">
        <f t="shared" si="356"/>
        <v>0</v>
      </c>
    </row>
    <row r="883" spans="1:12" hidden="1">
      <c r="A883" s="48"/>
      <c r="B883" s="43"/>
      <c r="C883" s="49"/>
      <c r="D883" s="76"/>
      <c r="E883" s="50">
        <v>613900</v>
      </c>
      <c r="F883" s="54" t="s">
        <v>84</v>
      </c>
      <c r="G883" s="99">
        <f>Godišnji!G882</f>
        <v>0</v>
      </c>
      <c r="H883" s="100">
        <f>Godišnji!H882</f>
        <v>0</v>
      </c>
      <c r="I883" s="98">
        <f t="shared" si="355"/>
        <v>0</v>
      </c>
      <c r="J883" s="52"/>
      <c r="K883" s="53"/>
      <c r="L883" s="101">
        <f t="shared" si="356"/>
        <v>0</v>
      </c>
    </row>
    <row r="884" spans="1:12" hidden="1">
      <c r="A884" s="40"/>
      <c r="B884" s="41"/>
      <c r="C884" s="42"/>
      <c r="D884" s="76"/>
      <c r="E884" s="44">
        <v>821000</v>
      </c>
      <c r="F884" s="45" t="s">
        <v>85</v>
      </c>
      <c r="G884" s="94">
        <f>SUM(G885:G886)</f>
        <v>500</v>
      </c>
      <c r="H884" s="95">
        <f t="shared" ref="H884:L884" si="357">SUM(H885:H886)</f>
        <v>0</v>
      </c>
      <c r="I884" s="96">
        <f t="shared" si="357"/>
        <v>500</v>
      </c>
      <c r="J884" s="94">
        <f t="shared" si="357"/>
        <v>0</v>
      </c>
      <c r="K884" s="95">
        <f t="shared" si="357"/>
        <v>0</v>
      </c>
      <c r="L884" s="97">
        <f t="shared" si="357"/>
        <v>0</v>
      </c>
    </row>
    <row r="885" spans="1:12" hidden="1">
      <c r="A885" s="48"/>
      <c r="B885" s="43"/>
      <c r="C885" s="49"/>
      <c r="D885" s="76"/>
      <c r="E885" s="50">
        <v>821200</v>
      </c>
      <c r="F885" s="51" t="s">
        <v>86</v>
      </c>
      <c r="G885" s="99">
        <f>Godišnji!G884</f>
        <v>0</v>
      </c>
      <c r="H885" s="100">
        <f>Godišnji!H884</f>
        <v>0</v>
      </c>
      <c r="I885" s="98">
        <f>SUM(G885:H885)</f>
        <v>0</v>
      </c>
      <c r="J885" s="52"/>
      <c r="K885" s="53"/>
      <c r="L885" s="101">
        <f>SUM(J885:K885)</f>
        <v>0</v>
      </c>
    </row>
    <row r="886" spans="1:12" ht="12.75" hidden="1" thickBot="1">
      <c r="A886" s="55"/>
      <c r="B886" s="56"/>
      <c r="C886" s="57"/>
      <c r="D886" s="81"/>
      <c r="E886" s="58">
        <v>821300</v>
      </c>
      <c r="F886" s="59" t="s">
        <v>87</v>
      </c>
      <c r="G886" s="103">
        <f>Godišnji!G885</f>
        <v>500</v>
      </c>
      <c r="H886" s="104">
        <f>Godišnji!H885</f>
        <v>0</v>
      </c>
      <c r="I886" s="102">
        <f>SUM(G886:H886)</f>
        <v>500</v>
      </c>
      <c r="J886" s="60"/>
      <c r="K886" s="61"/>
      <c r="L886" s="105">
        <f>SUM(J886:K886)</f>
        <v>0</v>
      </c>
    </row>
    <row r="887" spans="1:12" ht="12.75" hidden="1" thickBot="1">
      <c r="A887" s="62"/>
      <c r="B887" s="63"/>
      <c r="C887" s="64"/>
      <c r="D887" s="87"/>
      <c r="E887" s="63"/>
      <c r="F887" s="66" t="s">
        <v>200</v>
      </c>
      <c r="G887" s="106">
        <f>G867+G871+G873+G884</f>
        <v>82860</v>
      </c>
      <c r="H887" s="107">
        <f t="shared" ref="H887:L887" si="358">H867+H871+H873+H884</f>
        <v>0</v>
      </c>
      <c r="I887" s="108">
        <f t="shared" si="358"/>
        <v>82860</v>
      </c>
      <c r="J887" s="106">
        <f t="shared" si="358"/>
        <v>0</v>
      </c>
      <c r="K887" s="107">
        <f t="shared" si="358"/>
        <v>0</v>
      </c>
      <c r="L887" s="109">
        <f t="shared" si="358"/>
        <v>0</v>
      </c>
    </row>
    <row r="888" spans="1:12" hidden="1">
      <c r="L888" s="137"/>
    </row>
    <row r="889" spans="1:12" hidden="1">
      <c r="A889" s="68" t="s">
        <v>201</v>
      </c>
      <c r="B889" s="69" t="s">
        <v>67</v>
      </c>
      <c r="C889" s="70" t="s">
        <v>68</v>
      </c>
      <c r="D889" s="71"/>
      <c r="E889" s="43"/>
      <c r="F889" s="45" t="s">
        <v>50</v>
      </c>
      <c r="G889" s="48"/>
      <c r="H889" s="43"/>
      <c r="I889" s="49"/>
      <c r="J889" s="48"/>
      <c r="K889" s="43"/>
      <c r="L889" s="74"/>
    </row>
    <row r="890" spans="1:12" hidden="1">
      <c r="A890" s="40"/>
      <c r="B890" s="41"/>
      <c r="C890" s="42"/>
      <c r="D890" s="71"/>
      <c r="E890" s="44">
        <v>611000</v>
      </c>
      <c r="F890" s="45" t="s">
        <v>69</v>
      </c>
      <c r="G890" s="94">
        <f>SUM(G891:G893)</f>
        <v>460210</v>
      </c>
      <c r="H890" s="95">
        <f t="shared" ref="H890:L890" si="359">SUM(H891:H893)</f>
        <v>0</v>
      </c>
      <c r="I890" s="96">
        <f t="shared" si="359"/>
        <v>460210</v>
      </c>
      <c r="J890" s="94">
        <f t="shared" si="359"/>
        <v>0</v>
      </c>
      <c r="K890" s="95">
        <f t="shared" si="359"/>
        <v>0</v>
      </c>
      <c r="L890" s="97">
        <f t="shared" si="359"/>
        <v>0</v>
      </c>
    </row>
    <row r="891" spans="1:12" hidden="1">
      <c r="A891" s="48"/>
      <c r="B891" s="43"/>
      <c r="C891" s="49"/>
      <c r="D891" s="71"/>
      <c r="E891" s="50">
        <v>611100</v>
      </c>
      <c r="F891" s="51" t="s">
        <v>70</v>
      </c>
      <c r="G891" s="99">
        <f>Godišnji!G890</f>
        <v>398800</v>
      </c>
      <c r="H891" s="100">
        <f>Godišnji!H890</f>
        <v>0</v>
      </c>
      <c r="I891" s="98">
        <f>SUM(G891:H891)</f>
        <v>398800</v>
      </c>
      <c r="J891" s="52"/>
      <c r="K891" s="53"/>
      <c r="L891" s="101">
        <f>SUM(J891:K891)</f>
        <v>0</v>
      </c>
    </row>
    <row r="892" spans="1:12" hidden="1">
      <c r="A892" s="48"/>
      <c r="B892" s="43"/>
      <c r="C892" s="49"/>
      <c r="D892" s="71"/>
      <c r="E892" s="50">
        <v>611200</v>
      </c>
      <c r="F892" s="51" t="s">
        <v>71</v>
      </c>
      <c r="G892" s="99">
        <f>Godišnji!G891</f>
        <v>61410</v>
      </c>
      <c r="H892" s="100">
        <f>Godišnji!H891</f>
        <v>0</v>
      </c>
      <c r="I892" s="98">
        <f t="shared" ref="I892:I893" si="360">SUM(G892:H892)</f>
        <v>61410</v>
      </c>
      <c r="J892" s="52"/>
      <c r="K892" s="53"/>
      <c r="L892" s="101">
        <f t="shared" ref="L892:L893" si="361">SUM(J892:K892)</f>
        <v>0</v>
      </c>
    </row>
    <row r="893" spans="1:12" hidden="1">
      <c r="A893" s="48"/>
      <c r="B893" s="43"/>
      <c r="C893" s="49"/>
      <c r="D893" s="71"/>
      <c r="E893" s="50">
        <v>611200</v>
      </c>
      <c r="F893" s="51" t="s">
        <v>72</v>
      </c>
      <c r="G893" s="99">
        <f>Godišnji!G892</f>
        <v>0</v>
      </c>
      <c r="H893" s="100">
        <f>Godišnji!H892</f>
        <v>0</v>
      </c>
      <c r="I893" s="98">
        <f t="shared" si="360"/>
        <v>0</v>
      </c>
      <c r="J893" s="52"/>
      <c r="K893" s="53"/>
      <c r="L893" s="101">
        <f t="shared" si="361"/>
        <v>0</v>
      </c>
    </row>
    <row r="894" spans="1:12" hidden="1">
      <c r="A894" s="40"/>
      <c r="B894" s="41"/>
      <c r="C894" s="42"/>
      <c r="D894" s="71"/>
      <c r="E894" s="44">
        <v>612000</v>
      </c>
      <c r="F894" s="45" t="s">
        <v>73</v>
      </c>
      <c r="G894" s="94">
        <f>G895</f>
        <v>42830</v>
      </c>
      <c r="H894" s="95">
        <f t="shared" ref="H894:L894" si="362">H895</f>
        <v>0</v>
      </c>
      <c r="I894" s="96">
        <f t="shared" si="362"/>
        <v>42830</v>
      </c>
      <c r="J894" s="94">
        <f t="shared" si="362"/>
        <v>0</v>
      </c>
      <c r="K894" s="95">
        <f t="shared" si="362"/>
        <v>0</v>
      </c>
      <c r="L894" s="97">
        <f t="shared" si="362"/>
        <v>0</v>
      </c>
    </row>
    <row r="895" spans="1:12" hidden="1">
      <c r="A895" s="48"/>
      <c r="B895" s="43"/>
      <c r="C895" s="49"/>
      <c r="D895" s="71"/>
      <c r="E895" s="50">
        <v>612100</v>
      </c>
      <c r="F895" s="51" t="s">
        <v>73</v>
      </c>
      <c r="G895" s="99">
        <f>Godišnji!G894</f>
        <v>42830</v>
      </c>
      <c r="H895" s="100">
        <f>Godišnji!H894</f>
        <v>0</v>
      </c>
      <c r="I895" s="98">
        <f>SUM(G895:H895)</f>
        <v>42830</v>
      </c>
      <c r="J895" s="52"/>
      <c r="K895" s="53"/>
      <c r="L895" s="101">
        <f>SUM(J895:K895)</f>
        <v>0</v>
      </c>
    </row>
    <row r="896" spans="1:12" hidden="1">
      <c r="A896" s="40"/>
      <c r="B896" s="41"/>
      <c r="C896" s="42"/>
      <c r="D896" s="71"/>
      <c r="E896" s="44">
        <v>613000</v>
      </c>
      <c r="F896" s="45" t="s">
        <v>74</v>
      </c>
      <c r="G896" s="94">
        <f>SUM(G897:G906)</f>
        <v>87000</v>
      </c>
      <c r="H896" s="95">
        <f t="shared" ref="H896:L896" si="363">SUM(H897:H906)</f>
        <v>0</v>
      </c>
      <c r="I896" s="96">
        <f t="shared" si="363"/>
        <v>87000</v>
      </c>
      <c r="J896" s="94">
        <f t="shared" si="363"/>
        <v>0</v>
      </c>
      <c r="K896" s="95">
        <f t="shared" si="363"/>
        <v>0</v>
      </c>
      <c r="L896" s="97">
        <f t="shared" si="363"/>
        <v>0</v>
      </c>
    </row>
    <row r="897" spans="1:12" hidden="1">
      <c r="A897" s="48"/>
      <c r="B897" s="43"/>
      <c r="C897" s="49"/>
      <c r="D897" s="71"/>
      <c r="E897" s="50">
        <v>613100</v>
      </c>
      <c r="F897" s="54" t="s">
        <v>75</v>
      </c>
      <c r="G897" s="99">
        <f>Godišnji!G896</f>
        <v>3000</v>
      </c>
      <c r="H897" s="100">
        <f>Godišnji!H896</f>
        <v>0</v>
      </c>
      <c r="I897" s="98">
        <f t="shared" ref="I897:I906" si="364">SUM(G897:H897)</f>
        <v>3000</v>
      </c>
      <c r="J897" s="52"/>
      <c r="K897" s="53"/>
      <c r="L897" s="101">
        <f t="shared" ref="L897:L906" si="365">SUM(J897:K897)</f>
        <v>0</v>
      </c>
    </row>
    <row r="898" spans="1:12" hidden="1">
      <c r="A898" s="48"/>
      <c r="B898" s="43"/>
      <c r="C898" s="49"/>
      <c r="D898" s="71"/>
      <c r="E898" s="50">
        <v>613200</v>
      </c>
      <c r="F898" s="54" t="s">
        <v>76</v>
      </c>
      <c r="G898" s="99">
        <f>Godišnji!G897</f>
        <v>4500</v>
      </c>
      <c r="H898" s="100">
        <f>Godišnji!H897</f>
        <v>0</v>
      </c>
      <c r="I898" s="98">
        <f t="shared" si="364"/>
        <v>4500</v>
      </c>
      <c r="J898" s="52"/>
      <c r="K898" s="53"/>
      <c r="L898" s="101">
        <f t="shared" si="365"/>
        <v>0</v>
      </c>
    </row>
    <row r="899" spans="1:12" hidden="1">
      <c r="A899" s="48"/>
      <c r="B899" s="43"/>
      <c r="C899" s="49"/>
      <c r="D899" s="71"/>
      <c r="E899" s="50">
        <v>613300</v>
      </c>
      <c r="F899" s="54" t="s">
        <v>77</v>
      </c>
      <c r="G899" s="99">
        <f>Godišnji!G898</f>
        <v>14000</v>
      </c>
      <c r="H899" s="100">
        <f>Godišnji!H898</f>
        <v>0</v>
      </c>
      <c r="I899" s="98">
        <f t="shared" si="364"/>
        <v>14000</v>
      </c>
      <c r="J899" s="52"/>
      <c r="K899" s="53"/>
      <c r="L899" s="101">
        <f t="shared" si="365"/>
        <v>0</v>
      </c>
    </row>
    <row r="900" spans="1:12" hidden="1">
      <c r="A900" s="48"/>
      <c r="B900" s="43"/>
      <c r="C900" s="49"/>
      <c r="D900" s="71"/>
      <c r="E900" s="50">
        <v>613400</v>
      </c>
      <c r="F900" s="54" t="s">
        <v>78</v>
      </c>
      <c r="G900" s="99">
        <f>Godišnji!G899</f>
        <v>9000</v>
      </c>
      <c r="H900" s="100">
        <f>Godišnji!H899</f>
        <v>0</v>
      </c>
      <c r="I900" s="98">
        <f t="shared" si="364"/>
        <v>9000</v>
      </c>
      <c r="J900" s="52"/>
      <c r="K900" s="53"/>
      <c r="L900" s="101">
        <f t="shared" si="365"/>
        <v>0</v>
      </c>
    </row>
    <row r="901" spans="1:12" hidden="1">
      <c r="A901" s="48"/>
      <c r="B901" s="43"/>
      <c r="C901" s="49"/>
      <c r="D901" s="71"/>
      <c r="E901" s="50">
        <v>613500</v>
      </c>
      <c r="F901" s="54" t="s">
        <v>79</v>
      </c>
      <c r="G901" s="99">
        <f>Godišnji!G900</f>
        <v>2500</v>
      </c>
      <c r="H901" s="100">
        <f>Godišnji!H900</f>
        <v>0</v>
      </c>
      <c r="I901" s="98">
        <f t="shared" si="364"/>
        <v>2500</v>
      </c>
      <c r="J901" s="52"/>
      <c r="K901" s="53"/>
      <c r="L901" s="101">
        <f t="shared" si="365"/>
        <v>0</v>
      </c>
    </row>
    <row r="902" spans="1:12" hidden="1">
      <c r="A902" s="48"/>
      <c r="B902" s="43"/>
      <c r="C902" s="49"/>
      <c r="D902" s="71"/>
      <c r="E902" s="50">
        <v>613600</v>
      </c>
      <c r="F902" s="54" t="s">
        <v>82</v>
      </c>
      <c r="G902" s="99">
        <f>Godišnji!G901</f>
        <v>0</v>
      </c>
      <c r="H902" s="100">
        <f>Godišnji!H901</f>
        <v>0</v>
      </c>
      <c r="I902" s="98">
        <f t="shared" si="364"/>
        <v>0</v>
      </c>
      <c r="J902" s="52"/>
      <c r="K902" s="53"/>
      <c r="L902" s="101">
        <f t="shared" si="365"/>
        <v>0</v>
      </c>
    </row>
    <row r="903" spans="1:12" hidden="1">
      <c r="A903" s="48"/>
      <c r="B903" s="43"/>
      <c r="C903" s="49"/>
      <c r="D903" s="71"/>
      <c r="E903" s="50">
        <v>613700</v>
      </c>
      <c r="F903" s="54" t="s">
        <v>80</v>
      </c>
      <c r="G903" s="99">
        <f>Godišnji!G902</f>
        <v>3000</v>
      </c>
      <c r="H903" s="100">
        <f>Godišnji!H902</f>
        <v>0</v>
      </c>
      <c r="I903" s="98">
        <f t="shared" si="364"/>
        <v>3000</v>
      </c>
      <c r="J903" s="52"/>
      <c r="K903" s="53"/>
      <c r="L903" s="101">
        <f t="shared" si="365"/>
        <v>0</v>
      </c>
    </row>
    <row r="904" spans="1:12" hidden="1">
      <c r="A904" s="48"/>
      <c r="B904" s="43"/>
      <c r="C904" s="49"/>
      <c r="D904" s="71"/>
      <c r="E904" s="50">
        <v>613800</v>
      </c>
      <c r="F904" s="54" t="s">
        <v>83</v>
      </c>
      <c r="G904" s="99">
        <f>Godišnji!G903</f>
        <v>1000</v>
      </c>
      <c r="H904" s="100">
        <f>Godišnji!H903</f>
        <v>0</v>
      </c>
      <c r="I904" s="98">
        <f t="shared" si="364"/>
        <v>1000</v>
      </c>
      <c r="J904" s="52"/>
      <c r="K904" s="53"/>
      <c r="L904" s="101">
        <f t="shared" si="365"/>
        <v>0</v>
      </c>
    </row>
    <row r="905" spans="1:12" hidden="1">
      <c r="A905" s="48"/>
      <c r="B905" s="43"/>
      <c r="C905" s="49"/>
      <c r="D905" s="71"/>
      <c r="E905" s="50">
        <v>613900</v>
      </c>
      <c r="F905" s="54" t="s">
        <v>81</v>
      </c>
      <c r="G905" s="99">
        <f>Godišnji!G904</f>
        <v>50000</v>
      </c>
      <c r="H905" s="100">
        <f>Godišnji!H904</f>
        <v>0</v>
      </c>
      <c r="I905" s="98">
        <f t="shared" si="364"/>
        <v>50000</v>
      </c>
      <c r="J905" s="52"/>
      <c r="K905" s="53"/>
      <c r="L905" s="101">
        <f t="shared" si="365"/>
        <v>0</v>
      </c>
    </row>
    <row r="906" spans="1:12" hidden="1">
      <c r="A906" s="48"/>
      <c r="B906" s="43"/>
      <c r="C906" s="49"/>
      <c r="D906" s="71"/>
      <c r="E906" s="50">
        <v>613900</v>
      </c>
      <c r="F906" s="54" t="s">
        <v>84</v>
      </c>
      <c r="G906" s="99">
        <f>Godišnji!G905</f>
        <v>0</v>
      </c>
      <c r="H906" s="100">
        <f>Godišnji!H905</f>
        <v>0</v>
      </c>
      <c r="I906" s="98">
        <f t="shared" si="364"/>
        <v>0</v>
      </c>
      <c r="J906" s="52"/>
      <c r="K906" s="53"/>
      <c r="L906" s="101">
        <f t="shared" si="365"/>
        <v>0</v>
      </c>
    </row>
    <row r="907" spans="1:12" hidden="1">
      <c r="A907" s="40"/>
      <c r="B907" s="41"/>
      <c r="C907" s="42"/>
      <c r="D907" s="71"/>
      <c r="E907" s="44">
        <v>821000</v>
      </c>
      <c r="F907" s="45" t="s">
        <v>85</v>
      </c>
      <c r="G907" s="94">
        <f>SUM(G908:G909)</f>
        <v>3000</v>
      </c>
      <c r="H907" s="95">
        <f t="shared" ref="H907:L907" si="366">SUM(H908:H909)</f>
        <v>0</v>
      </c>
      <c r="I907" s="96">
        <f t="shared" si="366"/>
        <v>3000</v>
      </c>
      <c r="J907" s="94">
        <f t="shared" si="366"/>
        <v>0</v>
      </c>
      <c r="K907" s="95">
        <f t="shared" si="366"/>
        <v>0</v>
      </c>
      <c r="L907" s="97">
        <f t="shared" si="366"/>
        <v>0</v>
      </c>
    </row>
    <row r="908" spans="1:12" hidden="1">
      <c r="A908" s="48"/>
      <c r="B908" s="43"/>
      <c r="C908" s="49"/>
      <c r="D908" s="71"/>
      <c r="E908" s="50">
        <v>821200</v>
      </c>
      <c r="F908" s="51" t="s">
        <v>86</v>
      </c>
      <c r="G908" s="99">
        <f>Godišnji!G907</f>
        <v>0</v>
      </c>
      <c r="H908" s="100">
        <f>Godišnji!H907</f>
        <v>0</v>
      </c>
      <c r="I908" s="98">
        <f>SUM(G908:H908)</f>
        <v>0</v>
      </c>
      <c r="J908" s="52"/>
      <c r="K908" s="53"/>
      <c r="L908" s="101">
        <f>SUM(J908:K908)</f>
        <v>0</v>
      </c>
    </row>
    <row r="909" spans="1:12" ht="12.75" hidden="1" thickBot="1">
      <c r="A909" s="55"/>
      <c r="B909" s="56"/>
      <c r="C909" s="57"/>
      <c r="D909" s="81"/>
      <c r="E909" s="58">
        <v>821300</v>
      </c>
      <c r="F909" s="59" t="s">
        <v>87</v>
      </c>
      <c r="G909" s="103">
        <f>Godišnji!G908</f>
        <v>3000</v>
      </c>
      <c r="H909" s="104">
        <f>Godišnji!H908</f>
        <v>0</v>
      </c>
      <c r="I909" s="102">
        <f>SUM(G909:H909)</f>
        <v>3000</v>
      </c>
      <c r="J909" s="60"/>
      <c r="K909" s="61"/>
      <c r="L909" s="105">
        <f>SUM(J909:K909)</f>
        <v>0</v>
      </c>
    </row>
    <row r="910" spans="1:12" ht="12.75" hidden="1" thickBot="1">
      <c r="A910" s="62"/>
      <c r="B910" s="63"/>
      <c r="C910" s="64"/>
      <c r="D910" s="87"/>
      <c r="E910" s="63"/>
      <c r="F910" s="66" t="s">
        <v>202</v>
      </c>
      <c r="G910" s="106">
        <f>G890+G894+G896+G907</f>
        <v>593040</v>
      </c>
      <c r="H910" s="107">
        <f t="shared" ref="H910:L910" si="367">H890+H894+H896+H907</f>
        <v>0</v>
      </c>
      <c r="I910" s="108">
        <f t="shared" si="367"/>
        <v>593040</v>
      </c>
      <c r="J910" s="106">
        <f t="shared" si="367"/>
        <v>0</v>
      </c>
      <c r="K910" s="107">
        <f t="shared" si="367"/>
        <v>0</v>
      </c>
      <c r="L910" s="109">
        <f t="shared" si="367"/>
        <v>0</v>
      </c>
    </row>
    <row r="911" spans="1:12" hidden="1">
      <c r="L911" s="137"/>
    </row>
    <row r="912" spans="1:12" hidden="1">
      <c r="A912" s="68" t="s">
        <v>203</v>
      </c>
      <c r="B912" s="69" t="s">
        <v>67</v>
      </c>
      <c r="C912" s="70" t="s">
        <v>68</v>
      </c>
      <c r="D912" s="71"/>
      <c r="E912" s="43"/>
      <c r="F912" s="45" t="s">
        <v>204</v>
      </c>
      <c r="G912" s="48"/>
      <c r="H912" s="43"/>
      <c r="I912" s="49"/>
      <c r="J912" s="48"/>
      <c r="K912" s="43"/>
      <c r="L912" s="74"/>
    </row>
    <row r="913" spans="1:12" hidden="1">
      <c r="A913" s="40"/>
      <c r="B913" s="41"/>
      <c r="C913" s="42"/>
      <c r="D913" s="71"/>
      <c r="E913" s="44">
        <v>611000</v>
      </c>
      <c r="F913" s="45" t="s">
        <v>69</v>
      </c>
      <c r="G913" s="94">
        <f>SUM(G914:G916)</f>
        <v>376990</v>
      </c>
      <c r="H913" s="95">
        <f t="shared" ref="H913:L913" si="368">SUM(H914:H916)</f>
        <v>0</v>
      </c>
      <c r="I913" s="96">
        <f t="shared" si="368"/>
        <v>376990</v>
      </c>
      <c r="J913" s="94">
        <f t="shared" si="368"/>
        <v>0</v>
      </c>
      <c r="K913" s="95">
        <f t="shared" si="368"/>
        <v>0</v>
      </c>
      <c r="L913" s="97">
        <f t="shared" si="368"/>
        <v>0</v>
      </c>
    </row>
    <row r="914" spans="1:12" hidden="1">
      <c r="A914" s="48"/>
      <c r="B914" s="43"/>
      <c r="C914" s="49"/>
      <c r="D914" s="71"/>
      <c r="E914" s="50">
        <v>611100</v>
      </c>
      <c r="F914" s="51" t="s">
        <v>70</v>
      </c>
      <c r="G914" s="99">
        <f>Godišnji!G913</f>
        <v>321270</v>
      </c>
      <c r="H914" s="100">
        <f>Godišnji!H913</f>
        <v>0</v>
      </c>
      <c r="I914" s="98">
        <f>SUM(G914:H914)</f>
        <v>321270</v>
      </c>
      <c r="J914" s="52"/>
      <c r="K914" s="53"/>
      <c r="L914" s="101">
        <f>SUM(J914:K914)</f>
        <v>0</v>
      </c>
    </row>
    <row r="915" spans="1:12" hidden="1">
      <c r="A915" s="48"/>
      <c r="B915" s="43"/>
      <c r="C915" s="49"/>
      <c r="D915" s="71"/>
      <c r="E915" s="50">
        <v>611200</v>
      </c>
      <c r="F915" s="51" t="s">
        <v>71</v>
      </c>
      <c r="G915" s="99">
        <f>Godišnji!G914</f>
        <v>55720</v>
      </c>
      <c r="H915" s="100">
        <f>Godišnji!H914</f>
        <v>0</v>
      </c>
      <c r="I915" s="98">
        <f t="shared" ref="I915:I916" si="369">SUM(G915:H915)</f>
        <v>55720</v>
      </c>
      <c r="J915" s="52"/>
      <c r="K915" s="53"/>
      <c r="L915" s="101">
        <f t="shared" ref="L915:L916" si="370">SUM(J915:K915)</f>
        <v>0</v>
      </c>
    </row>
    <row r="916" spans="1:12" hidden="1">
      <c r="A916" s="48"/>
      <c r="B916" s="43"/>
      <c r="C916" s="49"/>
      <c r="D916" s="71"/>
      <c r="E916" s="50">
        <v>611200</v>
      </c>
      <c r="F916" s="51" t="s">
        <v>72</v>
      </c>
      <c r="G916" s="99">
        <f>Godišnji!G915</f>
        <v>0</v>
      </c>
      <c r="H916" s="100">
        <f>Godišnji!H915</f>
        <v>0</v>
      </c>
      <c r="I916" s="98">
        <f t="shared" si="369"/>
        <v>0</v>
      </c>
      <c r="J916" s="52"/>
      <c r="K916" s="53"/>
      <c r="L916" s="101">
        <f t="shared" si="370"/>
        <v>0</v>
      </c>
    </row>
    <row r="917" spans="1:12" hidden="1">
      <c r="A917" s="40"/>
      <c r="B917" s="41"/>
      <c r="C917" s="42"/>
      <c r="D917" s="71"/>
      <c r="E917" s="44">
        <v>612000</v>
      </c>
      <c r="F917" s="45" t="s">
        <v>73</v>
      </c>
      <c r="G917" s="94">
        <f>G918</f>
        <v>35290</v>
      </c>
      <c r="H917" s="95">
        <f t="shared" ref="H917:L917" si="371">H918</f>
        <v>0</v>
      </c>
      <c r="I917" s="96">
        <f t="shared" si="371"/>
        <v>35290</v>
      </c>
      <c r="J917" s="94">
        <f t="shared" si="371"/>
        <v>0</v>
      </c>
      <c r="K917" s="95">
        <f t="shared" si="371"/>
        <v>0</v>
      </c>
      <c r="L917" s="97">
        <f t="shared" si="371"/>
        <v>0</v>
      </c>
    </row>
    <row r="918" spans="1:12" hidden="1">
      <c r="A918" s="48"/>
      <c r="B918" s="43"/>
      <c r="C918" s="49"/>
      <c r="D918" s="71"/>
      <c r="E918" s="50">
        <v>612100</v>
      </c>
      <c r="F918" s="51" t="s">
        <v>73</v>
      </c>
      <c r="G918" s="99">
        <f>Godišnji!G917</f>
        <v>35290</v>
      </c>
      <c r="H918" s="100">
        <f>Godišnji!H917</f>
        <v>0</v>
      </c>
      <c r="I918" s="98">
        <f>SUM(G918:H918)</f>
        <v>35290</v>
      </c>
      <c r="J918" s="52"/>
      <c r="K918" s="53"/>
      <c r="L918" s="101">
        <f>SUM(J918:K918)</f>
        <v>0</v>
      </c>
    </row>
    <row r="919" spans="1:12" hidden="1">
      <c r="A919" s="40"/>
      <c r="B919" s="41"/>
      <c r="C919" s="42"/>
      <c r="D919" s="71"/>
      <c r="E919" s="44">
        <v>613000</v>
      </c>
      <c r="F919" s="45" t="s">
        <v>74</v>
      </c>
      <c r="G919" s="94">
        <f>SUM(G920:G929)</f>
        <v>29700</v>
      </c>
      <c r="H919" s="95">
        <f t="shared" ref="H919:L919" si="372">SUM(H920:H929)</f>
        <v>0</v>
      </c>
      <c r="I919" s="96">
        <f t="shared" si="372"/>
        <v>29700</v>
      </c>
      <c r="J919" s="94">
        <f t="shared" si="372"/>
        <v>0</v>
      </c>
      <c r="K919" s="95">
        <f t="shared" si="372"/>
        <v>0</v>
      </c>
      <c r="L919" s="97">
        <f t="shared" si="372"/>
        <v>0</v>
      </c>
    </row>
    <row r="920" spans="1:12" hidden="1">
      <c r="A920" s="48"/>
      <c r="B920" s="43"/>
      <c r="C920" s="49"/>
      <c r="D920" s="71"/>
      <c r="E920" s="50">
        <v>613100</v>
      </c>
      <c r="F920" s="54" t="s">
        <v>75</v>
      </c>
      <c r="G920" s="99">
        <f>Godišnji!G919</f>
        <v>2500</v>
      </c>
      <c r="H920" s="100">
        <f>Godišnji!H919</f>
        <v>0</v>
      </c>
      <c r="I920" s="98">
        <f t="shared" ref="I920:I929" si="373">SUM(G920:H920)</f>
        <v>2500</v>
      </c>
      <c r="J920" s="52"/>
      <c r="K920" s="53"/>
      <c r="L920" s="101">
        <f t="shared" ref="L920:L929" si="374">SUM(J920:K920)</f>
        <v>0</v>
      </c>
    </row>
    <row r="921" spans="1:12" hidden="1">
      <c r="A921" s="48"/>
      <c r="B921" s="43"/>
      <c r="C921" s="49"/>
      <c r="D921" s="71"/>
      <c r="E921" s="50">
        <v>613200</v>
      </c>
      <c r="F921" s="54" t="s">
        <v>76</v>
      </c>
      <c r="G921" s="99">
        <f>Godišnji!G920</f>
        <v>7000</v>
      </c>
      <c r="H921" s="100">
        <f>Godišnji!H920</f>
        <v>0</v>
      </c>
      <c r="I921" s="98">
        <f t="shared" si="373"/>
        <v>7000</v>
      </c>
      <c r="J921" s="52"/>
      <c r="K921" s="53"/>
      <c r="L921" s="101">
        <f t="shared" si="374"/>
        <v>0</v>
      </c>
    </row>
    <row r="922" spans="1:12" hidden="1">
      <c r="A922" s="48"/>
      <c r="B922" s="43"/>
      <c r="C922" s="49"/>
      <c r="D922" s="71"/>
      <c r="E922" s="50">
        <v>613300</v>
      </c>
      <c r="F922" s="54" t="s">
        <v>77</v>
      </c>
      <c r="G922" s="99">
        <f>Godišnji!G921</f>
        <v>5500</v>
      </c>
      <c r="H922" s="100">
        <f>Godišnji!H921</f>
        <v>0</v>
      </c>
      <c r="I922" s="98">
        <f t="shared" si="373"/>
        <v>5500</v>
      </c>
      <c r="J922" s="52"/>
      <c r="K922" s="53"/>
      <c r="L922" s="101">
        <f t="shared" si="374"/>
        <v>0</v>
      </c>
    </row>
    <row r="923" spans="1:12" hidden="1">
      <c r="A923" s="48"/>
      <c r="B923" s="43"/>
      <c r="C923" s="49"/>
      <c r="D923" s="71"/>
      <c r="E923" s="50">
        <v>613400</v>
      </c>
      <c r="F923" s="54" t="s">
        <v>78</v>
      </c>
      <c r="G923" s="99">
        <f>Godišnji!G922</f>
        <v>1500</v>
      </c>
      <c r="H923" s="100">
        <f>Godišnji!H922</f>
        <v>0</v>
      </c>
      <c r="I923" s="98">
        <f t="shared" si="373"/>
        <v>1500</v>
      </c>
      <c r="J923" s="52"/>
      <c r="K923" s="53"/>
      <c r="L923" s="101">
        <f t="shared" si="374"/>
        <v>0</v>
      </c>
    </row>
    <row r="924" spans="1:12" hidden="1">
      <c r="A924" s="48"/>
      <c r="B924" s="43"/>
      <c r="C924" s="49"/>
      <c r="D924" s="71"/>
      <c r="E924" s="50">
        <v>613500</v>
      </c>
      <c r="F924" s="54" t="s">
        <v>79</v>
      </c>
      <c r="G924" s="99">
        <f>Godišnji!G923</f>
        <v>5500</v>
      </c>
      <c r="H924" s="100">
        <f>Godišnji!H923</f>
        <v>0</v>
      </c>
      <c r="I924" s="98">
        <f t="shared" si="373"/>
        <v>5500</v>
      </c>
      <c r="J924" s="52"/>
      <c r="K924" s="53"/>
      <c r="L924" s="101">
        <f t="shared" si="374"/>
        <v>0</v>
      </c>
    </row>
    <row r="925" spans="1:12" hidden="1">
      <c r="A925" s="48"/>
      <c r="B925" s="43"/>
      <c r="C925" s="49"/>
      <c r="D925" s="71"/>
      <c r="E925" s="50">
        <v>613600</v>
      </c>
      <c r="F925" s="54" t="s">
        <v>82</v>
      </c>
      <c r="G925" s="99">
        <f>Godišnji!G924</f>
        <v>0</v>
      </c>
      <c r="H925" s="100">
        <f>Godišnji!H924</f>
        <v>0</v>
      </c>
      <c r="I925" s="98">
        <f t="shared" si="373"/>
        <v>0</v>
      </c>
      <c r="J925" s="52"/>
      <c r="K925" s="53"/>
      <c r="L925" s="101">
        <f t="shared" si="374"/>
        <v>0</v>
      </c>
    </row>
    <row r="926" spans="1:12" hidden="1">
      <c r="A926" s="48"/>
      <c r="B926" s="43"/>
      <c r="C926" s="49"/>
      <c r="D926" s="71"/>
      <c r="E926" s="50">
        <v>613700</v>
      </c>
      <c r="F926" s="54" t="s">
        <v>80</v>
      </c>
      <c r="G926" s="99">
        <f>Godišnji!G925</f>
        <v>4000</v>
      </c>
      <c r="H926" s="100">
        <f>Godišnji!H925</f>
        <v>0</v>
      </c>
      <c r="I926" s="98">
        <f t="shared" si="373"/>
        <v>4000</v>
      </c>
      <c r="J926" s="52"/>
      <c r="K926" s="53"/>
      <c r="L926" s="101">
        <f t="shared" si="374"/>
        <v>0</v>
      </c>
    </row>
    <row r="927" spans="1:12" hidden="1">
      <c r="A927" s="48"/>
      <c r="B927" s="43"/>
      <c r="C927" s="49"/>
      <c r="D927" s="71"/>
      <c r="E927" s="50">
        <v>613800</v>
      </c>
      <c r="F927" s="54" t="s">
        <v>83</v>
      </c>
      <c r="G927" s="99">
        <f>Godišnji!G926</f>
        <v>1200</v>
      </c>
      <c r="H927" s="100">
        <f>Godišnji!H926</f>
        <v>0</v>
      </c>
      <c r="I927" s="98">
        <f t="shared" si="373"/>
        <v>1200</v>
      </c>
      <c r="J927" s="52"/>
      <c r="K927" s="53"/>
      <c r="L927" s="101">
        <f t="shared" si="374"/>
        <v>0</v>
      </c>
    </row>
    <row r="928" spans="1:12" hidden="1">
      <c r="A928" s="48"/>
      <c r="B928" s="43"/>
      <c r="C928" s="49"/>
      <c r="D928" s="71"/>
      <c r="E928" s="50">
        <v>613900</v>
      </c>
      <c r="F928" s="54" t="s">
        <v>81</v>
      </c>
      <c r="G928" s="99">
        <f>Godišnji!G927</f>
        <v>2500</v>
      </c>
      <c r="H928" s="100">
        <f>Godišnji!H927</f>
        <v>0</v>
      </c>
      <c r="I928" s="98">
        <f t="shared" si="373"/>
        <v>2500</v>
      </c>
      <c r="J928" s="52"/>
      <c r="K928" s="53"/>
      <c r="L928" s="101">
        <f t="shared" si="374"/>
        <v>0</v>
      </c>
    </row>
    <row r="929" spans="1:12" hidden="1">
      <c r="A929" s="48"/>
      <c r="B929" s="43"/>
      <c r="C929" s="49"/>
      <c r="D929" s="71"/>
      <c r="E929" s="50">
        <v>613900</v>
      </c>
      <c r="F929" s="54" t="s">
        <v>84</v>
      </c>
      <c r="G929" s="99">
        <f>Godišnji!G928</f>
        <v>0</v>
      </c>
      <c r="H929" s="100">
        <f>Godišnji!H928</f>
        <v>0</v>
      </c>
      <c r="I929" s="98">
        <f t="shared" si="373"/>
        <v>0</v>
      </c>
      <c r="J929" s="52"/>
      <c r="K929" s="53"/>
      <c r="L929" s="101">
        <f t="shared" si="374"/>
        <v>0</v>
      </c>
    </row>
    <row r="930" spans="1:12" hidden="1">
      <c r="A930" s="40"/>
      <c r="B930" s="41"/>
      <c r="C930" s="42"/>
      <c r="D930" s="71"/>
      <c r="E930" s="44">
        <v>821000</v>
      </c>
      <c r="F930" s="45" t="s">
        <v>85</v>
      </c>
      <c r="G930" s="94">
        <f>SUM(G931:G932)</f>
        <v>2000</v>
      </c>
      <c r="H930" s="95">
        <f t="shared" ref="H930:L930" si="375">SUM(H931:H932)</f>
        <v>0</v>
      </c>
      <c r="I930" s="96">
        <f t="shared" si="375"/>
        <v>2000</v>
      </c>
      <c r="J930" s="94">
        <f t="shared" si="375"/>
        <v>0</v>
      </c>
      <c r="K930" s="95">
        <f t="shared" si="375"/>
        <v>0</v>
      </c>
      <c r="L930" s="97">
        <f t="shared" si="375"/>
        <v>0</v>
      </c>
    </row>
    <row r="931" spans="1:12" hidden="1">
      <c r="A931" s="48"/>
      <c r="B931" s="43"/>
      <c r="C931" s="49"/>
      <c r="D931" s="71"/>
      <c r="E931" s="50">
        <v>821200</v>
      </c>
      <c r="F931" s="51" t="s">
        <v>86</v>
      </c>
      <c r="G931" s="99">
        <f>Godišnji!G930</f>
        <v>0</v>
      </c>
      <c r="H931" s="100">
        <f>Godišnji!H930</f>
        <v>0</v>
      </c>
      <c r="I931" s="98">
        <f>SUM(G931:H931)</f>
        <v>0</v>
      </c>
      <c r="J931" s="52"/>
      <c r="K931" s="53"/>
      <c r="L931" s="101">
        <f>SUM(J931:K931)</f>
        <v>0</v>
      </c>
    </row>
    <row r="932" spans="1:12" ht="12.75" hidden="1" thickBot="1">
      <c r="A932" s="55"/>
      <c r="B932" s="56"/>
      <c r="C932" s="57"/>
      <c r="D932" s="81"/>
      <c r="E932" s="58">
        <v>821300</v>
      </c>
      <c r="F932" s="59" t="s">
        <v>87</v>
      </c>
      <c r="G932" s="103">
        <f>Godišnji!G931</f>
        <v>2000</v>
      </c>
      <c r="H932" s="104">
        <f>Godišnji!H931</f>
        <v>0</v>
      </c>
      <c r="I932" s="102">
        <f>SUM(G932:H932)</f>
        <v>2000</v>
      </c>
      <c r="J932" s="60"/>
      <c r="K932" s="61"/>
      <c r="L932" s="105">
        <f>SUM(J932:K932)</f>
        <v>0</v>
      </c>
    </row>
    <row r="933" spans="1:12" ht="12.75" hidden="1" thickBot="1">
      <c r="A933" s="62"/>
      <c r="B933" s="63"/>
      <c r="C933" s="64"/>
      <c r="D933" s="87"/>
      <c r="E933" s="63"/>
      <c r="F933" s="66" t="s">
        <v>205</v>
      </c>
      <c r="G933" s="106">
        <f>G913+G917+G919+G930</f>
        <v>443980</v>
      </c>
      <c r="H933" s="107">
        <f t="shared" ref="H933:L933" si="376">H913+H917+H919+H930</f>
        <v>0</v>
      </c>
      <c r="I933" s="108">
        <f t="shared" si="376"/>
        <v>443980</v>
      </c>
      <c r="J933" s="106">
        <f t="shared" si="376"/>
        <v>0</v>
      </c>
      <c r="K933" s="107">
        <f t="shared" si="376"/>
        <v>0</v>
      </c>
      <c r="L933" s="109">
        <f t="shared" si="376"/>
        <v>0</v>
      </c>
    </row>
    <row r="934" spans="1:12" hidden="1"/>
    <row r="935" spans="1:12" hidden="1"/>
  </sheetData>
  <mergeCells count="5">
    <mergeCell ref="A7:A10"/>
    <mergeCell ref="B7:B10"/>
    <mergeCell ref="C7:C10"/>
    <mergeCell ref="E7:E10"/>
    <mergeCell ref="F7:F10"/>
  </mergeCells>
  <dataValidations count="2">
    <dataValidation type="list" allowBlank="1" showInputMessage="1" showErrorMessage="1" sqref="E4">
      <formula1>OrgKod</formula1>
    </dataValidation>
    <dataValidation type="list" allowBlank="1" showInputMessage="1" showErrorMessage="1" sqref="E5">
      <formula1>Lista!I2:I14</formula1>
    </dataValidation>
  </dataValidations>
  <pageMargins left="0.7" right="0.7" top="0.75" bottom="0.75" header="0.3" footer="0.3"/>
  <pageSetup paperSize="9" scale="62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Lista!I2:I13</xm:f>
          </x14:formula1>
          <xm:sqref>E5</xm:sqref>
        </x14:dataValidation>
        <x14:dataValidation type="list" allowBlank="1" showInputMessage="1" showErrorMessage="1">
          <x14:formula1>
            <xm:f>Lista!$I$2:$I$13</xm:f>
          </x14:formula1>
          <xm:sqref>E5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Lista</vt:lpstr>
      <vt:lpstr>Godišnji</vt:lpstr>
      <vt:lpstr>Kvartalni</vt:lpstr>
      <vt:lpstr>Mjesecni</vt:lpstr>
      <vt:lpstr>OrgKod</vt:lpstr>
      <vt:lpstr>Godišnji!Podrucje_ispisa</vt:lpstr>
      <vt:lpstr>Mjesecni!Podrucje_ispisa</vt:lpstr>
      <vt:lpstr>Kvartalni!SKUPŠTINA_ŽUPANIJE_POSAVSKE</vt:lpstr>
      <vt:lpstr>Mjesecni!SKUPŠTINA_ŽUPANIJE_POSAVSKE</vt:lpstr>
      <vt:lpstr>SKUPŠTINA_ŽUPANIJE_POSAVSKE</vt:lpstr>
      <vt:lpstr>Kvartalni!STRUČNA_SLUŽBA_SKUPŠTINE</vt:lpstr>
      <vt:lpstr>Mjesecni!STRUČNA_SLUŽBA_SKUPŠTINE</vt:lpstr>
      <vt:lpstr>STRUČNA_SLUŽBA_SKUPŠTINE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Zaklina</dc:creator>
  <cp:lastModifiedBy>Ružica Živković</cp:lastModifiedBy>
  <cp:lastPrinted>2016-12-27T12:31:21Z</cp:lastPrinted>
  <dcterms:created xsi:type="dcterms:W3CDTF">2016-03-21T18:02:58Z</dcterms:created>
  <dcterms:modified xsi:type="dcterms:W3CDTF">2018-01-05T08:22:08Z</dcterms:modified>
</cp:coreProperties>
</file>